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makinkr\OneDrive - Teknologiateollisuus ry\Liikevaihtokysely\2019\"/>
    </mc:Choice>
  </mc:AlternateContent>
  <xr:revisionPtr revIDLastSave="672" documentId="13_ncr:1_{89A8D71F-E743-4884-9809-1E3875A6AE8F}" xr6:coauthVersionLast="44" xr6:coauthVersionMax="44" xr10:uidLastSave="{AF51ABBE-76A3-43FE-877E-8131DBF848BD}"/>
  <bookViews>
    <workbookView xWindow="32670" yWindow="-6990" windowWidth="12450" windowHeight="10140" xr2:uid="{00000000-000D-0000-FFFF-FFFF00000000}"/>
  </bookViews>
  <sheets>
    <sheet name="Yleiskuva" sheetId="9" r:id="rId1"/>
    <sheet name="Toimialaluvut" sheetId="2" r:id="rId2"/>
    <sheet name="Lv. toimialoittain" sheetId="3" r:id="rId3"/>
  </sheets>
  <definedNames>
    <definedName name="_MailAutoSig" localSheetId="1">Toimialaluvut!$A$21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7" i="2" l="1"/>
  <c r="B8" i="2"/>
  <c r="E72" i="2"/>
  <c r="D72" i="2"/>
  <c r="C72" i="2"/>
  <c r="B72" i="2"/>
  <c r="B6" i="2" l="1"/>
  <c r="B9" i="2" s="1"/>
  <c r="L48" i="3" l="1"/>
  <c r="M5" i="3" s="1"/>
  <c r="B48" i="3"/>
  <c r="C19" i="3" s="1"/>
  <c r="C34" i="3" l="1"/>
  <c r="C46" i="3"/>
  <c r="C12" i="3"/>
  <c r="C43" i="3"/>
  <c r="C27" i="3"/>
  <c r="C8" i="3"/>
  <c r="C39" i="3"/>
  <c r="C22" i="3"/>
  <c r="C16" i="3"/>
  <c r="C47" i="3"/>
  <c r="C35" i="3"/>
  <c r="C18" i="3"/>
  <c r="M43" i="3"/>
  <c r="M35" i="3"/>
  <c r="M27" i="3"/>
  <c r="M19" i="3"/>
  <c r="M11" i="3"/>
  <c r="M44" i="3"/>
  <c r="M28" i="3"/>
  <c r="M12" i="3"/>
  <c r="M48" i="3"/>
  <c r="M40" i="3"/>
  <c r="M32" i="3"/>
  <c r="M24" i="3"/>
  <c r="M16" i="3"/>
  <c r="M8" i="3"/>
  <c r="M36" i="3"/>
  <c r="M20" i="3"/>
  <c r="M47" i="3"/>
  <c r="M39" i="3"/>
  <c r="M31" i="3"/>
  <c r="M23" i="3"/>
  <c r="M15" i="3"/>
  <c r="M7" i="3"/>
  <c r="C15" i="3"/>
  <c r="C11" i="3"/>
  <c r="C7" i="3"/>
  <c r="C42" i="3"/>
  <c r="C33" i="3"/>
  <c r="C26" i="3"/>
  <c r="C23" i="3"/>
  <c r="C14" i="3"/>
  <c r="C10" i="3"/>
  <c r="C6" i="3"/>
  <c r="C45" i="3"/>
  <c r="C41" i="3"/>
  <c r="C37" i="3"/>
  <c r="C32" i="3"/>
  <c r="C29" i="3"/>
  <c r="C25" i="3"/>
  <c r="C20" i="3"/>
  <c r="C48" i="3"/>
  <c r="M46" i="3"/>
  <c r="M42" i="3"/>
  <c r="M38" i="3"/>
  <c r="M34" i="3"/>
  <c r="M30" i="3"/>
  <c r="M26" i="3"/>
  <c r="M22" i="3"/>
  <c r="M18" i="3"/>
  <c r="M14" i="3"/>
  <c r="M10" i="3"/>
  <c r="M6" i="3"/>
  <c r="C38" i="3"/>
  <c r="C30" i="3"/>
  <c r="C21" i="3"/>
  <c r="C5" i="3"/>
  <c r="C13" i="3"/>
  <c r="C9" i="3"/>
  <c r="C17" i="3"/>
  <c r="C44" i="3"/>
  <c r="C40" i="3"/>
  <c r="C36" i="3"/>
  <c r="C31" i="3"/>
  <c r="C28" i="3"/>
  <c r="C24" i="3"/>
  <c r="M4" i="3"/>
  <c r="M45" i="3"/>
  <c r="M41" i="3"/>
  <c r="M37" i="3"/>
  <c r="M33" i="3"/>
  <c r="M29" i="3"/>
  <c r="M25" i="3"/>
  <c r="M21" i="3"/>
  <c r="M17" i="3"/>
  <c r="M13" i="3"/>
  <c r="M9" i="3"/>
  <c r="C4" i="3" l="1"/>
  <c r="H56" i="2" l="1"/>
  <c r="E56" i="2"/>
  <c r="H55" i="2"/>
  <c r="E55" i="2"/>
  <c r="H54" i="2"/>
  <c r="E54" i="2"/>
</calcChain>
</file>

<file path=xl/sharedStrings.xml><?xml version="1.0" encoding="utf-8"?>
<sst xmlns="http://schemas.openxmlformats.org/spreadsheetml/2006/main" count="246" uniqueCount="110">
  <si>
    <t>Yhteensä</t>
  </si>
  <si>
    <t>Teollisuus</t>
  </si>
  <si>
    <t>Talonrakennus</t>
  </si>
  <si>
    <t>Yhdyskunta</t>
  </si>
  <si>
    <t>Muut alat</t>
  </si>
  <si>
    <t>Suurimmat toimialat, % vastanneiden liikevaihdosta</t>
  </si>
  <si>
    <t>Prosessisuunnittelu</t>
  </si>
  <si>
    <t>Rakennetekniikka</t>
  </si>
  <si>
    <t>LVI-tekniikka</t>
  </si>
  <si>
    <t>Rakennuttaminen, talonrakennus</t>
  </si>
  <si>
    <t>Sähkö- ja teletekniikka</t>
  </si>
  <si>
    <t>Laiva- ja meritekniikka</t>
  </si>
  <si>
    <t>Rakennuttaminen, yhdyskunta</t>
  </si>
  <si>
    <t>Ympäristösuunnittelu</t>
  </si>
  <si>
    <t>Tie-, katu- ja aluetekniikka</t>
  </si>
  <si>
    <t>Johdon konsultointi, julkinen sektori</t>
  </si>
  <si>
    <t>Energiatekniikka</t>
  </si>
  <si>
    <t>Tehdas- ja laitossuunnittelu</t>
  </si>
  <si>
    <t>Geo- ja kallionrakennustekniikka</t>
  </si>
  <si>
    <t>Kaikki</t>
  </si>
  <si>
    <t>Valtio</t>
  </si>
  <si>
    <t>Kuntasektori</t>
  </si>
  <si>
    <t>Rakennusliikkeet</t>
  </si>
  <si>
    <t>Kauppa, pankit, vakuutusyhtiöt, sijoitusyhtiöt, jne.</t>
  </si>
  <si>
    <t>Asunto- ja kiinteistöyhtiöt, pientalorakentajat</t>
  </si>
  <si>
    <t>Muut</t>
  </si>
  <si>
    <t>Aikapalkkio kustannusten mukaan</t>
  </si>
  <si>
    <t>Aikapalkkio henkilöryhmittäin (E…07)</t>
  </si>
  <si>
    <t>Aikapalkkio kattohinta</t>
  </si>
  <si>
    <t>Aikapalkkio yhteensä</t>
  </si>
  <si>
    <t>Kiinteä kokonaispalkkio</t>
  </si>
  <si>
    <t>Tavoitehinta/-palkkio</t>
  </si>
  <si>
    <t>Kokonaispalkkio</t>
  </si>
  <si>
    <t>Muu palkkioperuste esim. yksikköpalkkio</t>
  </si>
  <si>
    <t>2017: Alle 100 henkilöä</t>
  </si>
  <si>
    <t>2017: Yli 100 henkilöä</t>
  </si>
  <si>
    <t>2017:Yli 100 henkilöä</t>
  </si>
  <si>
    <t>Hintakilpailu</t>
  </si>
  <si>
    <t>Tarjouskilpailu arviointikriteereillä, laatu, tms.</t>
  </si>
  <si>
    <t>Suora neuvottelutilaus</t>
  </si>
  <si>
    <t>Vuosi-/kumppanuus-/puitesopimus</t>
  </si>
  <si>
    <t>Muu tapa</t>
  </si>
  <si>
    <t>Investoinnit yhteensä</t>
  </si>
  <si>
    <t>Uudistuotanto investoinneista</t>
  </si>
  <si>
    <t>Korjaustuotanto investoinneista</t>
  </si>
  <si>
    <t>Käyttö- ja kunnossapito</t>
  </si>
  <si>
    <t>Rakennuttaminen</t>
  </si>
  <si>
    <t>Arkkitehtuuri ja sisustussuunnittelu</t>
  </si>
  <si>
    <t>Kuntoarviointi ja -tutkimus</t>
  </si>
  <si>
    <t>Kiinteistöjohtaminen ja ylläpito</t>
  </si>
  <si>
    <t>Geotekniikka</t>
  </si>
  <si>
    <t>Rakennusautomaatio</t>
  </si>
  <si>
    <t>Valvonta ja tarkastus</t>
  </si>
  <si>
    <t>Akustiikka</t>
  </si>
  <si>
    <t>Geotekniikka ja kallionrakennustekniikka</t>
  </si>
  <si>
    <t>Vesihuoltotekniikka</t>
  </si>
  <si>
    <t>Liikennetekniikka</t>
  </si>
  <si>
    <t>Siltatekniikka</t>
  </si>
  <si>
    <t>Yhdyskuntasuunnittelu ja kaavoitus</t>
  </si>
  <si>
    <t>Maisemasuunnittelu</t>
  </si>
  <si>
    <t>Vesirakennustekniikka</t>
  </si>
  <si>
    <t>Puunjalostustekniikka</t>
  </si>
  <si>
    <t>Koneenrakennustekniikka</t>
  </si>
  <si>
    <t>Teollisuusautomaatio</t>
  </si>
  <si>
    <t>Maa- ja metsätaloussuunnittelu</t>
  </si>
  <si>
    <t>Logistiikka</t>
  </si>
  <si>
    <t>EU-maat</t>
  </si>
  <si>
    <t>Muu Eurooppa</t>
  </si>
  <si>
    <t>Pohjois-Amerikka</t>
  </si>
  <si>
    <t>Afrikka ja Lähi-Itä</t>
  </si>
  <si>
    <t>Keski- ja Etelä-Amerikka</t>
  </si>
  <si>
    <t>Kauko-Itä ja Oseania</t>
  </si>
  <si>
    <t>Kokonaisliikevaihto (1000 EUR), arvio</t>
  </si>
  <si>
    <t>Vientiliikevaihdon jakautuminen suoraan ja välilliseen vientiin</t>
  </si>
  <si>
    <t>Suora vienti %</t>
  </si>
  <si>
    <t>Välillinen vienti %</t>
  </si>
  <si>
    <t>Vientiliikevaihto</t>
  </si>
  <si>
    <t>Tutkimus ja kehitys</t>
  </si>
  <si>
    <t>Henkilömäärä</t>
  </si>
  <si>
    <t>Teollisuus (sis. johdon konsultoinnin)</t>
  </si>
  <si>
    <t>238 MEUR</t>
  </si>
  <si>
    <t>258MEUR</t>
  </si>
  <si>
    <t>Investoinnit ja käyttö- ja kunnossapito % liikevaihdosta (50 vastausta)</t>
  </si>
  <si>
    <t>Mittaus- ja kartoitustekniikka</t>
  </si>
  <si>
    <t>Liikevaihto toimialoittain 2019 ( 74 vastausta), 1000 EUR</t>
  </si>
  <si>
    <t>Liikevaihto toimialoittain 20199, vienti (32 vastausta), 1000 EUR</t>
  </si>
  <si>
    <t>Liikevaihto toimialoittain 2019, kotimaa (73 vastausta), 1000 EUR</t>
  </si>
  <si>
    <t>Talonrakennus, valvonta ja tarkastus</t>
  </si>
  <si>
    <t>Toimeksiantajaryhmien osuus, % vastanneiden kotimaan liikevaihdosta (74 vastausta)</t>
  </si>
  <si>
    <t>Liikevaihto tilaustavan mukaan, % vastanneiden kotimaan liikevaihdosta (65 vastausta)</t>
  </si>
  <si>
    <t>Vientiliikevaihdon alueellinen jakautuminen (vastanneita 34)</t>
  </si>
  <si>
    <t>229 MEUR</t>
  </si>
  <si>
    <t>SKOL RY:N JÄSENYRITYSTEN LIIKEVAIHTO JA HENKILÖMÄÄRÄ 2019</t>
  </si>
  <si>
    <t>Sarake1</t>
  </si>
  <si>
    <t>Toimiala</t>
  </si>
  <si>
    <t>Liikevaihto</t>
  </si>
  <si>
    <t xml:space="preserve">%-osuus </t>
  </si>
  <si>
    <t>%-osuus</t>
  </si>
  <si>
    <t>2019</t>
  </si>
  <si>
    <t>2018</t>
  </si>
  <si>
    <t>2017</t>
  </si>
  <si>
    <t>2016</t>
  </si>
  <si>
    <t>2015</t>
  </si>
  <si>
    <t>2014</t>
  </si>
  <si>
    <t>Vuosi</t>
  </si>
  <si>
    <t>Muita lukuja</t>
  </si>
  <si>
    <t>Laskutus / henkilö</t>
  </si>
  <si>
    <t>Vastanneiden yritysten liikevaihto</t>
  </si>
  <si>
    <t>Investointityyppi</t>
  </si>
  <si>
    <r>
      <t>Palkkiomuotojen osuus, % vastanneiden kotimaa</t>
    </r>
    <r>
      <rPr>
        <sz val="16"/>
        <rFont val="Calibri Light"/>
        <family val="2"/>
        <scheme val="major"/>
      </rPr>
      <t>n liikevaihdosta (72 vastausta)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</si>
</sst>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22" x14ac:knownFonts="1">
    <font>
      <sz val="11"/>
      <color theme="1"/>
      <name val="Calibri"/>
      <family val="2"/>
      <scheme val="minor"/>
    </font>
    <font>
      <b/>
      <sz val="11"/>
      <color theme="1"/>
      <name val="Calibri"/>
      <family val="2"/>
      <scheme val="minor"/>
    </font>
    <font>
      <sz val="10"/>
      <color theme="1"/>
      <name val="Arial"/>
      <family val="2"/>
    </font>
    <font>
      <b/>
      <sz val="12"/>
      <color theme="1"/>
      <name val="Calibri"/>
      <family val="2"/>
      <scheme val="minor"/>
    </font>
    <font>
      <sz val="11"/>
      <color rgb="FFFF0000"/>
      <name val="Calibri"/>
      <family val="2"/>
      <scheme val="minor"/>
    </font>
    <font>
      <b/>
      <sz val="11"/>
      <color rgb="FFFF0000"/>
      <name val="Calibri"/>
      <family val="2"/>
      <scheme val="minor"/>
    </font>
    <font>
      <b/>
      <sz val="11"/>
      <name val="Calibri"/>
      <family val="2"/>
      <scheme val="minor"/>
    </font>
    <font>
      <sz val="11"/>
      <name val="Calibri"/>
      <family val="2"/>
      <scheme val="minor"/>
    </font>
    <font>
      <sz val="11"/>
      <color theme="1"/>
      <name val="Calibri"/>
      <family val="2"/>
      <scheme val="minor"/>
    </font>
    <font>
      <b/>
      <sz val="16"/>
      <name val="Calibri"/>
      <family val="2"/>
      <scheme val="minor"/>
    </font>
    <font>
      <b/>
      <sz val="10"/>
      <color theme="1"/>
      <name val="Arial"/>
      <family val="2"/>
    </font>
    <font>
      <b/>
      <sz val="14"/>
      <color theme="1"/>
      <name val="Calibri"/>
      <family val="2"/>
      <scheme val="minor"/>
    </font>
    <font>
      <sz val="18"/>
      <color theme="3"/>
      <name val="Calibri Light"/>
      <family val="2"/>
      <scheme val="major"/>
    </font>
    <font>
      <b/>
      <sz val="13"/>
      <color theme="3"/>
      <name val="Calibri"/>
      <family val="2"/>
      <scheme val="minor"/>
    </font>
    <font>
      <b/>
      <sz val="11"/>
      <color theme="3"/>
      <name val="Calibri"/>
      <family val="2"/>
      <scheme val="minor"/>
    </font>
    <font>
      <sz val="10"/>
      <name val="Arial"/>
      <family val="2"/>
    </font>
    <font>
      <b/>
      <sz val="14"/>
      <name val="Calibri"/>
      <family val="2"/>
      <scheme val="minor"/>
    </font>
    <font>
      <sz val="16"/>
      <color theme="1"/>
      <name val="Calibri Light"/>
      <family val="2"/>
      <scheme val="major"/>
    </font>
    <font>
      <sz val="20"/>
      <color theme="3"/>
      <name val="Calibri Light"/>
      <family val="2"/>
      <scheme val="major"/>
    </font>
    <font>
      <sz val="12"/>
      <name val="Calibri Light"/>
      <family val="2"/>
      <scheme val="major"/>
    </font>
    <font>
      <b/>
      <sz val="12"/>
      <name val="Calibri"/>
      <family val="2"/>
      <scheme val="minor"/>
    </font>
    <font>
      <sz val="16"/>
      <name val="Calibri Light"/>
      <family val="2"/>
      <scheme val="major"/>
    </font>
  </fonts>
  <fills count="3">
    <fill>
      <patternFill patternType="none"/>
    </fill>
    <fill>
      <patternFill patternType="gray125"/>
    </fill>
    <fill>
      <patternFill patternType="solid">
        <fgColor theme="9" tint="0.79998168889431442"/>
        <bgColor indexed="64"/>
      </patternFill>
    </fill>
  </fills>
  <borders count="22">
    <border>
      <left/>
      <right/>
      <top/>
      <bottom/>
      <diagonal/>
    </border>
    <border>
      <left/>
      <right/>
      <top/>
      <bottom style="thick">
        <color theme="4" tint="0.499984740745262"/>
      </bottom>
      <diagonal/>
    </border>
    <border>
      <left/>
      <right/>
      <top/>
      <bottom style="medium">
        <color theme="4" tint="0.39997558519241921"/>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theme="4"/>
      </right>
      <top/>
      <bottom/>
      <diagonal/>
    </border>
    <border>
      <left/>
      <right/>
      <top/>
      <bottom style="medium">
        <color rgb="FF0070C0"/>
      </bottom>
      <diagonal/>
    </border>
    <border>
      <left style="thin">
        <color theme="9" tint="-0.249977111117893"/>
      </left>
      <right style="thin">
        <color theme="9" tint="-0.249977111117893"/>
      </right>
      <top style="thin">
        <color theme="9" tint="-0.249977111117893"/>
      </top>
      <bottom style="medium">
        <color theme="9" tint="-0.249977111117893"/>
      </bottom>
      <diagonal/>
    </border>
    <border>
      <left style="thin">
        <color theme="9" tint="-0.249977111117893"/>
      </left>
      <right style="thin">
        <color theme="9" tint="-0.249977111117893"/>
      </right>
      <top/>
      <bottom style="thin">
        <color theme="9" tint="-0.249977111117893"/>
      </bottom>
      <diagonal/>
    </border>
    <border>
      <left style="thin">
        <color theme="9" tint="-0.249977111117893"/>
      </left>
      <right style="thin">
        <color theme="9" tint="-0.249977111117893"/>
      </right>
      <top style="thin">
        <color theme="9" tint="-0.249977111117893"/>
      </top>
      <bottom style="thin">
        <color theme="9" tint="-0.249977111117893"/>
      </bottom>
      <diagonal/>
    </border>
  </borders>
  <cellStyleXfs count="7">
    <xf numFmtId="0" fontId="0" fillId="0" borderId="0"/>
    <xf numFmtId="0" fontId="2" fillId="0" borderId="0"/>
    <xf numFmtId="9" fontId="8" fillId="0" borderId="0" applyFont="0" applyFill="0" applyBorder="0" applyAlignment="0" applyProtection="0"/>
    <xf numFmtId="0" fontId="12"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14" fillId="0" borderId="0" applyNumberFormat="0" applyFill="0" applyBorder="0" applyAlignment="0" applyProtection="0"/>
  </cellStyleXfs>
  <cellXfs count="98">
    <xf numFmtId="0" fontId="0" fillId="0" borderId="0" xfId="0"/>
    <xf numFmtId="0" fontId="1" fillId="0" borderId="0" xfId="0" applyFont="1"/>
    <xf numFmtId="9" fontId="0" fillId="0" borderId="0" xfId="0" applyNumberFormat="1"/>
    <xf numFmtId="0" fontId="0" fillId="0" borderId="0" xfId="0" applyAlignment="1">
      <alignment horizontal="left"/>
    </xf>
    <xf numFmtId="0" fontId="3" fillId="0" borderId="0" xfId="0" applyFont="1"/>
    <xf numFmtId="0" fontId="4" fillId="0" borderId="0" xfId="0" applyFont="1"/>
    <xf numFmtId="0" fontId="5" fillId="0" borderId="0" xfId="0" applyFont="1"/>
    <xf numFmtId="9" fontId="4" fillId="0" borderId="0" xfId="0" applyNumberFormat="1" applyFont="1"/>
    <xf numFmtId="0" fontId="6" fillId="0" borderId="0" xfId="0" applyFont="1"/>
    <xf numFmtId="9" fontId="7" fillId="0" borderId="0" xfId="0" applyNumberFormat="1" applyFont="1"/>
    <xf numFmtId="0" fontId="7" fillId="0" borderId="0" xfId="0" applyFont="1"/>
    <xf numFmtId="9" fontId="4" fillId="0" borderId="0" xfId="2" applyFont="1"/>
    <xf numFmtId="9" fontId="4" fillId="0" borderId="0" xfId="0" applyNumberFormat="1" applyFont="1" applyFill="1"/>
    <xf numFmtId="0" fontId="0" fillId="0" borderId="0" xfId="0" applyFill="1"/>
    <xf numFmtId="9" fontId="0" fillId="0" borderId="0" xfId="0" applyNumberFormat="1" applyFill="1"/>
    <xf numFmtId="1" fontId="7" fillId="0" borderId="0" xfId="0" applyNumberFormat="1" applyFont="1"/>
    <xf numFmtId="9" fontId="7" fillId="0" borderId="0" xfId="0" applyNumberFormat="1" applyFont="1" applyAlignment="1">
      <alignment horizontal="right"/>
    </xf>
    <xf numFmtId="0" fontId="1" fillId="0" borderId="0" xfId="0" applyFont="1" applyAlignment="1"/>
    <xf numFmtId="9" fontId="0" fillId="0" borderId="0" xfId="2" applyFont="1"/>
    <xf numFmtId="0" fontId="7" fillId="0" borderId="0" xfId="0" applyFont="1" applyAlignment="1">
      <alignment horizontal="left"/>
    </xf>
    <xf numFmtId="9" fontId="7" fillId="0" borderId="0" xfId="2" applyFont="1"/>
    <xf numFmtId="9" fontId="7" fillId="0" borderId="0" xfId="0" applyNumberFormat="1" applyFont="1" applyFill="1"/>
    <xf numFmtId="0" fontId="2" fillId="0" borderId="0" xfId="1" applyFont="1" applyAlignment="1">
      <alignment wrapText="1"/>
    </xf>
    <xf numFmtId="0" fontId="0" fillId="0" borderId="0" xfId="0" applyAlignment="1"/>
    <xf numFmtId="0" fontId="10" fillId="0" borderId="0" xfId="1" applyFont="1" applyAlignment="1">
      <alignment wrapText="1"/>
    </xf>
    <xf numFmtId="9" fontId="1" fillId="0" borderId="0" xfId="2" applyFont="1"/>
    <xf numFmtId="0" fontId="11" fillId="0" borderId="0" xfId="0" applyFont="1" applyAlignment="1"/>
    <xf numFmtId="0" fontId="3" fillId="0" borderId="0" xfId="0" applyFont="1" applyAlignment="1"/>
    <xf numFmtId="9" fontId="3" fillId="0" borderId="0" xfId="2" applyFont="1"/>
    <xf numFmtId="0" fontId="1" fillId="0" borderId="3" xfId="0" applyFont="1" applyBorder="1"/>
    <xf numFmtId="0" fontId="1" fillId="0" borderId="4" xfId="0" applyFont="1" applyBorder="1" applyAlignment="1"/>
    <xf numFmtId="0" fontId="1" fillId="0" borderId="5" xfId="0" applyFont="1" applyBorder="1"/>
    <xf numFmtId="9" fontId="1" fillId="0" borderId="6" xfId="2" applyFont="1" applyBorder="1"/>
    <xf numFmtId="0" fontId="2" fillId="0" borderId="7" xfId="1" applyFont="1" applyBorder="1" applyAlignment="1">
      <alignment wrapText="1"/>
    </xf>
    <xf numFmtId="0" fontId="0" fillId="0" borderId="0" xfId="0" applyBorder="1"/>
    <xf numFmtId="9" fontId="0" fillId="0" borderId="8" xfId="2" applyFont="1" applyBorder="1"/>
    <xf numFmtId="9" fontId="0" fillId="0" borderId="10" xfId="2" applyFont="1" applyBorder="1"/>
    <xf numFmtId="0" fontId="1" fillId="0" borderId="7" xfId="0" applyFont="1" applyBorder="1" applyAlignment="1"/>
    <xf numFmtId="0" fontId="1" fillId="0" borderId="0" xfId="0" applyFont="1" applyBorder="1"/>
    <xf numFmtId="9" fontId="1" fillId="0" borderId="8" xfId="2" applyFont="1" applyBorder="1"/>
    <xf numFmtId="0" fontId="2" fillId="0" borderId="11" xfId="1" applyFont="1" applyBorder="1" applyAlignment="1">
      <alignment wrapText="1"/>
    </xf>
    <xf numFmtId="0" fontId="0" fillId="0" borderId="12" xfId="0" applyBorder="1"/>
    <xf numFmtId="9" fontId="0" fillId="0" borderId="13" xfId="2" applyFont="1" applyBorder="1"/>
    <xf numFmtId="0" fontId="1" fillId="0" borderId="14" xfId="0" applyFont="1" applyBorder="1" applyAlignment="1"/>
    <xf numFmtId="0" fontId="6" fillId="0" borderId="14" xfId="0" applyFont="1" applyBorder="1"/>
    <xf numFmtId="9" fontId="1" fillId="0" borderId="14" xfId="2" applyFont="1" applyBorder="1"/>
    <xf numFmtId="0" fontId="15" fillId="0" borderId="11" xfId="1" applyFont="1" applyFill="1" applyBorder="1" applyAlignment="1">
      <alignment wrapText="1"/>
    </xf>
    <xf numFmtId="0" fontId="7" fillId="0" borderId="12" xfId="0" applyFont="1" applyFill="1" applyBorder="1"/>
    <xf numFmtId="9" fontId="7" fillId="0" borderId="13" xfId="2" applyFont="1" applyFill="1" applyBorder="1"/>
    <xf numFmtId="0" fontId="10" fillId="0" borderId="14" xfId="1" applyFont="1" applyBorder="1" applyAlignment="1">
      <alignment wrapText="1"/>
    </xf>
    <xf numFmtId="0" fontId="1" fillId="0" borderId="14" xfId="0" applyFont="1" applyBorder="1"/>
    <xf numFmtId="0" fontId="1" fillId="0" borderId="9" xfId="0" applyFont="1" applyBorder="1"/>
    <xf numFmtId="0" fontId="10" fillId="0" borderId="15" xfId="1" applyFont="1" applyBorder="1" applyAlignment="1">
      <alignment wrapText="1"/>
    </xf>
    <xf numFmtId="9" fontId="1" fillId="0" borderId="16" xfId="2" applyFont="1" applyBorder="1"/>
    <xf numFmtId="0" fontId="14" fillId="0" borderId="0" xfId="6" applyBorder="1" applyAlignment="1"/>
    <xf numFmtId="0" fontId="9" fillId="0" borderId="0" xfId="0" applyFont="1" applyFill="1" applyBorder="1" applyAlignment="1"/>
    <xf numFmtId="0" fontId="1" fillId="0" borderId="0" xfId="0" applyFont="1" applyFill="1" applyBorder="1" applyAlignment="1"/>
    <xf numFmtId="0" fontId="2" fillId="0" borderId="0" xfId="1" applyFont="1" applyBorder="1" applyAlignment="1">
      <alignment wrapText="1"/>
    </xf>
    <xf numFmtId="0" fontId="0" fillId="0" borderId="17" xfId="0" applyBorder="1"/>
    <xf numFmtId="0" fontId="14" fillId="0" borderId="0" xfId="5" applyFill="1" applyBorder="1" applyAlignment="1"/>
    <xf numFmtId="0" fontId="16" fillId="0" borderId="0" xfId="0" applyFont="1" applyAlignment="1"/>
    <xf numFmtId="0" fontId="18" fillId="0" borderId="0" xfId="3" applyFont="1"/>
    <xf numFmtId="0" fontId="3" fillId="0" borderId="0" xfId="0" applyFont="1" applyBorder="1"/>
    <xf numFmtId="0" fontId="3" fillId="0" borderId="0" xfId="0" applyFont="1" applyBorder="1" applyAlignment="1"/>
    <xf numFmtId="9" fontId="3" fillId="0" borderId="0" xfId="2" applyFont="1" applyBorder="1"/>
    <xf numFmtId="9" fontId="3" fillId="0" borderId="0" xfId="2" applyNumberFormat="1" applyFont="1" applyBorder="1"/>
    <xf numFmtId="0" fontId="3" fillId="2" borderId="19" xfId="0" applyFont="1" applyFill="1" applyBorder="1"/>
    <xf numFmtId="0" fontId="20" fillId="2" borderId="19" xfId="0" applyFont="1" applyFill="1" applyBorder="1"/>
    <xf numFmtId="0" fontId="0" fillId="0" borderId="20" xfId="0" applyBorder="1"/>
    <xf numFmtId="0" fontId="7" fillId="0" borderId="20" xfId="0" applyFont="1" applyBorder="1"/>
    <xf numFmtId="1" fontId="7" fillId="0" borderId="20" xfId="0" applyNumberFormat="1" applyFont="1" applyBorder="1"/>
    <xf numFmtId="0" fontId="0" fillId="2" borderId="21" xfId="0" applyFill="1" applyBorder="1"/>
    <xf numFmtId="0" fontId="7" fillId="2" borderId="21" xfId="0" applyFont="1" applyFill="1" applyBorder="1"/>
    <xf numFmtId="0" fontId="4" fillId="2" borderId="21" xfId="0" applyFont="1" applyFill="1" applyBorder="1"/>
    <xf numFmtId="0" fontId="0" fillId="0" borderId="21" xfId="0" applyBorder="1"/>
    <xf numFmtId="0" fontId="7" fillId="0" borderId="21" xfId="0" applyFont="1" applyBorder="1"/>
    <xf numFmtId="0" fontId="4" fillId="0" borderId="21" xfId="0" applyFont="1" applyBorder="1"/>
    <xf numFmtId="0" fontId="7" fillId="2" borderId="19" xfId="0" applyFont="1" applyFill="1" applyBorder="1"/>
    <xf numFmtId="0" fontId="4" fillId="2" borderId="19" xfId="0" applyFont="1" applyFill="1" applyBorder="1"/>
    <xf numFmtId="164" fontId="7" fillId="2" borderId="21" xfId="0" applyNumberFormat="1" applyFont="1" applyFill="1" applyBorder="1"/>
    <xf numFmtId="0" fontId="1" fillId="0" borderId="0" xfId="0" applyFont="1" applyFill="1"/>
    <xf numFmtId="0" fontId="6" fillId="0" borderId="0" xfId="0" applyFont="1" applyFill="1"/>
    <xf numFmtId="0" fontId="7" fillId="0" borderId="0" xfId="0" applyFont="1" applyFill="1"/>
    <xf numFmtId="0" fontId="0" fillId="0" borderId="0" xfId="0" quotePrefix="1" applyFill="1"/>
    <xf numFmtId="164" fontId="7" fillId="0" borderId="0" xfId="0" applyNumberFormat="1" applyFont="1" applyFill="1"/>
    <xf numFmtId="0" fontId="4" fillId="0" borderId="0" xfId="0" applyFont="1" applyFill="1"/>
    <xf numFmtId="0" fontId="0" fillId="0" borderId="0" xfId="0" applyFill="1" applyAlignment="1">
      <alignment horizontal="left"/>
    </xf>
    <xf numFmtId="1" fontId="7" fillId="0" borderId="21" xfId="0" applyNumberFormat="1" applyFont="1" applyBorder="1"/>
    <xf numFmtId="1" fontId="7" fillId="2" borderId="21" xfId="0" applyNumberFormat="1" applyFont="1" applyFill="1" applyBorder="1"/>
    <xf numFmtId="0" fontId="17" fillId="0" borderId="0" xfId="0" applyFont="1" applyBorder="1" applyAlignment="1">
      <alignment horizontal="center"/>
    </xf>
    <xf numFmtId="0" fontId="17" fillId="0" borderId="0" xfId="0" applyFont="1" applyAlignment="1">
      <alignment horizontal="center"/>
    </xf>
    <xf numFmtId="0" fontId="21" fillId="0" borderId="0" xfId="0" applyFont="1" applyAlignment="1">
      <alignment horizontal="center"/>
    </xf>
    <xf numFmtId="0" fontId="21" fillId="0" borderId="0" xfId="0" applyFont="1" applyFill="1" applyAlignment="1">
      <alignment horizontal="center"/>
    </xf>
    <xf numFmtId="0" fontId="19" fillId="0" borderId="0" xfId="6" applyFont="1" applyFill="1" applyBorder="1" applyAlignment="1">
      <alignment horizontal="center"/>
    </xf>
    <xf numFmtId="0" fontId="19" fillId="0" borderId="0" xfId="5" applyFont="1" applyBorder="1" applyAlignment="1">
      <alignment horizontal="center"/>
    </xf>
    <xf numFmtId="0" fontId="19" fillId="0" borderId="18" xfId="4" applyFont="1" applyFill="1" applyBorder="1" applyAlignment="1">
      <alignment horizontal="center"/>
    </xf>
    <xf numFmtId="0" fontId="1" fillId="0" borderId="0" xfId="0" applyFont="1" applyBorder="1" applyAlignment="1"/>
    <xf numFmtId="9" fontId="1" fillId="0" borderId="0" xfId="2" applyFont="1" applyBorder="1"/>
  </cellXfs>
  <cellStyles count="7">
    <cellStyle name="Normaali" xfId="0" builtinId="0"/>
    <cellStyle name="Normal" xfId="1" xr:uid="{00000000-0005-0000-0000-000001000000}"/>
    <cellStyle name="Otsikko" xfId="3" builtinId="15"/>
    <cellStyle name="Otsikko 2" xfId="4" builtinId="17"/>
    <cellStyle name="Otsikko 3" xfId="5" builtinId="18"/>
    <cellStyle name="Otsikko 4" xfId="6" builtinId="19"/>
    <cellStyle name="Prosenttia" xfId="2" builtinId="5"/>
  </cellStyles>
  <dxfs count="63">
    <dxf>
      <font>
        <b val="0"/>
        <i val="0"/>
        <strike val="0"/>
        <condense val="0"/>
        <extend val="0"/>
        <outline val="0"/>
        <shadow val="0"/>
        <u val="none"/>
        <vertAlign val="baseline"/>
        <sz val="11"/>
        <color theme="1"/>
        <name val="Calibri"/>
        <family val="2"/>
        <scheme val="minor"/>
      </font>
      <border diagonalUp="0" diagonalDown="0">
        <left/>
        <right style="thin">
          <color indexed="64"/>
        </right>
        <vertical/>
      </border>
    </dxf>
    <dxf>
      <font>
        <b val="0"/>
        <i val="0"/>
        <strike val="0"/>
        <condense val="0"/>
        <extend val="0"/>
        <outline val="0"/>
        <shadow val="0"/>
        <u val="none"/>
        <vertAlign val="baseline"/>
        <sz val="10"/>
        <color theme="1"/>
        <name val="Arial"/>
        <family val="2"/>
        <scheme val="none"/>
      </font>
      <alignment horizontal="general" vertical="bottom" textRotation="0" wrapText="1" indent="0" justifyLastLine="0" shrinkToFit="0" readingOrder="0"/>
      <border diagonalUp="0" diagonalDown="0">
        <left style="thin">
          <color indexed="64"/>
        </left>
        <right/>
        <vertical/>
      </border>
    </dxf>
    <dxf>
      <border outline="0">
        <top style="thick">
          <color theme="4"/>
        </top>
      </border>
    </dxf>
    <dxf>
      <font>
        <strike val="0"/>
        <outline val="0"/>
        <shadow val="0"/>
        <u val="none"/>
        <vertAlign val="baseline"/>
        <sz val="12"/>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0"/>
        <color theme="1"/>
        <name val="Arial"/>
        <family val="2"/>
        <scheme val="none"/>
      </font>
      <alignment horizontal="general" vertical="bottom" textRotation="0" wrapText="1" indent="0" justifyLastLine="0" shrinkToFit="0" readingOrder="0"/>
    </dxf>
    <dxf>
      <border outline="0">
        <top style="thick">
          <color theme="4"/>
        </top>
      </border>
    </dxf>
    <dxf>
      <font>
        <strike val="0"/>
        <outline val="0"/>
        <shadow val="0"/>
        <u val="none"/>
        <vertAlign val="baseline"/>
        <sz val="12"/>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0"/>
        <color theme="1"/>
        <name val="Arial"/>
        <family val="2"/>
        <scheme val="none"/>
      </font>
      <alignment horizontal="general" vertical="bottom" textRotation="0" wrapText="1" indent="0" justifyLastLine="0" shrinkToFit="0" readingOrder="0"/>
    </dxf>
    <dxf>
      <font>
        <strike val="0"/>
        <outline val="0"/>
        <shadow val="0"/>
        <u val="none"/>
        <vertAlign val="baseline"/>
        <sz val="12"/>
        <color theme="1"/>
        <name val="Calibri"/>
        <family val="2"/>
        <scheme val="minor"/>
      </font>
    </dxf>
    <dxf>
      <font>
        <b val="0"/>
        <i val="0"/>
        <strike val="0"/>
        <condense val="0"/>
        <extend val="0"/>
        <outline val="0"/>
        <shadow val="0"/>
        <u val="none"/>
        <vertAlign val="baseline"/>
        <sz val="11"/>
        <color auto="1"/>
        <name val="Calibri"/>
        <family val="2"/>
        <scheme val="minor"/>
      </font>
      <numFmt numFmtId="13" formatCode="0\ %"/>
      <fill>
        <patternFill patternType="none">
          <fgColor indexed="64"/>
          <bgColor indexed="65"/>
        </patternFill>
      </fill>
    </dxf>
    <dxf>
      <font>
        <b val="0"/>
        <i val="0"/>
        <strike val="0"/>
        <condense val="0"/>
        <extend val="0"/>
        <outline val="0"/>
        <shadow val="0"/>
        <u val="none"/>
        <vertAlign val="baseline"/>
        <sz val="11"/>
        <color auto="1"/>
        <name val="Calibri"/>
        <family val="2"/>
        <scheme val="minor"/>
      </font>
      <numFmt numFmtId="13" formatCode="0\ %"/>
      <fill>
        <patternFill patternType="none">
          <fgColor indexed="64"/>
          <bgColor indexed="65"/>
        </patternFill>
      </fill>
    </dxf>
    <dxf>
      <font>
        <b val="0"/>
        <i val="0"/>
        <strike val="0"/>
        <condense val="0"/>
        <extend val="0"/>
        <outline val="0"/>
        <shadow val="0"/>
        <u val="none"/>
        <vertAlign val="baseline"/>
        <sz val="11"/>
        <color auto="1"/>
        <name val="Calibri"/>
        <family val="2"/>
        <scheme val="minor"/>
      </font>
      <numFmt numFmtId="13" formatCode="0\ %"/>
      <fill>
        <patternFill patternType="none">
          <fgColor indexed="64"/>
          <bgColor indexed="65"/>
        </patternFill>
      </fill>
    </dxf>
    <dxf>
      <font>
        <b val="0"/>
        <i val="0"/>
        <strike val="0"/>
        <condense val="0"/>
        <extend val="0"/>
        <outline val="0"/>
        <shadow val="0"/>
        <u val="none"/>
        <vertAlign val="baseline"/>
        <sz val="11"/>
        <color auto="1"/>
        <name val="Calibri"/>
        <family val="2"/>
        <scheme val="minor"/>
      </font>
      <numFmt numFmtId="13" formatCode="0\ %"/>
      <fill>
        <patternFill patternType="none">
          <fgColor indexed="64"/>
          <bgColor indexed="65"/>
        </patternFill>
      </fill>
    </dxf>
    <dxf>
      <font>
        <b val="0"/>
        <i val="0"/>
        <strike val="0"/>
        <condense val="0"/>
        <extend val="0"/>
        <outline val="0"/>
        <shadow val="0"/>
        <u val="none"/>
        <vertAlign val="baseline"/>
        <sz val="11"/>
        <color auto="1"/>
        <name val="Calibri"/>
        <family val="2"/>
        <scheme val="minor"/>
      </font>
      <fill>
        <patternFill patternType="none">
          <fgColor indexed="64"/>
          <bgColor indexed="65"/>
        </patternFill>
      </fill>
    </dxf>
    <dxf>
      <font>
        <b val="0"/>
        <i val="0"/>
        <strike val="0"/>
        <condense val="0"/>
        <extend val="0"/>
        <outline val="0"/>
        <shadow val="0"/>
        <u val="none"/>
        <vertAlign val="baseline"/>
        <sz val="11"/>
        <color auto="1"/>
        <name val="Calibri"/>
        <family val="2"/>
        <scheme val="minor"/>
      </font>
      <numFmt numFmtId="13" formatCode="0\ %"/>
      <fill>
        <patternFill patternType="none">
          <fgColor indexed="64"/>
          <bgColor indexed="65"/>
        </patternFill>
      </fill>
    </dxf>
    <dxf>
      <alignment horizontal="lef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 formatCode="0"/>
    </dxf>
    <dxf>
      <font>
        <b val="0"/>
        <i val="0"/>
        <strike val="0"/>
        <condense val="0"/>
        <extend val="0"/>
        <outline val="0"/>
        <shadow val="0"/>
        <u val="none"/>
        <vertAlign val="baseline"/>
        <sz val="11"/>
        <color auto="1"/>
        <name val="Calibri"/>
        <family val="2"/>
        <scheme val="minor"/>
      </font>
      <numFmt numFmtId="13" formatCode="0\ %"/>
    </dxf>
    <dxf>
      <font>
        <b val="0"/>
        <i val="0"/>
        <strike val="0"/>
        <condense val="0"/>
        <extend val="0"/>
        <outline val="0"/>
        <shadow val="0"/>
        <u val="none"/>
        <vertAlign val="baseline"/>
        <sz val="11"/>
        <color auto="1"/>
        <name val="Calibri"/>
        <family val="2"/>
        <scheme val="minor"/>
      </font>
      <numFmt numFmtId="13" formatCode="0\ %"/>
    </dxf>
    <dxf>
      <font>
        <b val="0"/>
        <i val="0"/>
        <strike val="0"/>
        <condense val="0"/>
        <extend val="0"/>
        <outline val="0"/>
        <shadow val="0"/>
        <u val="none"/>
        <vertAlign val="baseline"/>
        <sz val="11"/>
        <color auto="1"/>
        <name val="Calibri"/>
        <family val="2"/>
        <scheme val="minor"/>
      </font>
      <numFmt numFmtId="13" formatCode="0\ %"/>
    </dxf>
    <dxf>
      <font>
        <b val="0"/>
        <i val="0"/>
        <strike val="0"/>
        <condense val="0"/>
        <extend val="0"/>
        <outline val="0"/>
        <shadow val="0"/>
        <u val="none"/>
        <vertAlign val="baseline"/>
        <sz val="11"/>
        <color auto="1"/>
        <name val="Calibri"/>
        <family val="2"/>
        <scheme val="minor"/>
      </font>
      <numFmt numFmtId="13" formatCode="0\ %"/>
    </dxf>
    <dxf>
      <font>
        <b val="0"/>
        <i val="0"/>
        <strike val="0"/>
        <condense val="0"/>
        <extend val="0"/>
        <outline val="0"/>
        <shadow val="0"/>
        <u val="none"/>
        <vertAlign val="baseline"/>
        <sz val="11"/>
        <color auto="1"/>
        <name val="Calibri"/>
        <family val="2"/>
        <scheme val="minor"/>
      </font>
      <numFmt numFmtId="13" formatCode="0\ %"/>
    </dxf>
    <dxf>
      <font>
        <b val="0"/>
        <i val="0"/>
        <strike val="0"/>
        <condense val="0"/>
        <extend val="0"/>
        <outline val="0"/>
        <shadow val="0"/>
        <u val="none"/>
        <vertAlign val="baseline"/>
        <sz val="11"/>
        <color auto="1"/>
        <name val="Calibri"/>
        <family val="2"/>
        <scheme val="minor"/>
      </font>
      <numFmt numFmtId="13" formatCode="0\ %"/>
    </dxf>
    <dxf>
      <alignment horizontal="lef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numFmt numFmtId="13" formatCode="0\ %"/>
    </dxf>
    <dxf>
      <font>
        <b val="0"/>
        <i val="0"/>
        <strike val="0"/>
        <condense val="0"/>
        <extend val="0"/>
        <outline val="0"/>
        <shadow val="0"/>
        <u val="none"/>
        <vertAlign val="baseline"/>
        <sz val="11"/>
        <color auto="1"/>
        <name val="Calibri"/>
        <family val="2"/>
        <scheme val="minor"/>
      </font>
      <numFmt numFmtId="13" formatCode="0\ %"/>
    </dxf>
    <dxf>
      <font>
        <b val="0"/>
        <i val="0"/>
        <strike val="0"/>
        <condense val="0"/>
        <extend val="0"/>
        <outline val="0"/>
        <shadow val="0"/>
        <u val="none"/>
        <vertAlign val="baseline"/>
        <sz val="11"/>
        <color auto="1"/>
        <name val="Calibri"/>
        <family val="2"/>
        <scheme val="minor"/>
      </font>
      <numFmt numFmtId="13" formatCode="0\ %"/>
    </dxf>
    <dxf>
      <font>
        <b val="0"/>
        <i val="0"/>
        <strike val="0"/>
        <condense val="0"/>
        <extend val="0"/>
        <outline val="0"/>
        <shadow val="0"/>
        <u val="none"/>
        <vertAlign val="baseline"/>
        <sz val="11"/>
        <color auto="1"/>
        <name val="Calibri"/>
        <family val="2"/>
        <scheme val="minor"/>
      </font>
      <numFmt numFmtId="13" formatCode="0\ %"/>
    </dxf>
    <dxf>
      <font>
        <b val="0"/>
        <i val="0"/>
        <strike val="0"/>
        <condense val="0"/>
        <extend val="0"/>
        <outline val="0"/>
        <shadow val="0"/>
        <u val="none"/>
        <vertAlign val="baseline"/>
        <sz val="11"/>
        <color auto="1"/>
        <name val="Calibri"/>
        <family val="2"/>
        <scheme val="minor"/>
      </font>
      <numFmt numFmtId="13" formatCode="0\ %"/>
    </dxf>
    <dxf>
      <font>
        <b val="0"/>
        <i val="0"/>
        <strike val="0"/>
        <condense val="0"/>
        <extend val="0"/>
        <outline val="0"/>
        <shadow val="0"/>
        <u val="none"/>
        <vertAlign val="baseline"/>
        <sz val="11"/>
        <color auto="1"/>
        <name val="Calibri"/>
        <family val="2"/>
        <scheme val="minor"/>
      </font>
      <numFmt numFmtId="13" formatCode="0\ %"/>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numFmt numFmtId="13" formatCode="0\ %"/>
    </dxf>
    <dxf>
      <font>
        <b val="0"/>
        <i val="0"/>
        <strike val="0"/>
        <condense val="0"/>
        <extend val="0"/>
        <outline val="0"/>
        <shadow val="0"/>
        <u val="none"/>
        <vertAlign val="baseline"/>
        <sz val="11"/>
        <color auto="1"/>
        <name val="Calibri"/>
        <family val="2"/>
        <scheme val="minor"/>
      </font>
      <numFmt numFmtId="13" formatCode="0\ %"/>
    </dxf>
    <dxf>
      <font>
        <b val="0"/>
        <i val="0"/>
        <strike val="0"/>
        <condense val="0"/>
        <extend val="0"/>
        <outline val="0"/>
        <shadow val="0"/>
        <u val="none"/>
        <vertAlign val="baseline"/>
        <sz val="11"/>
        <color auto="1"/>
        <name val="Calibri"/>
        <family val="2"/>
        <scheme val="minor"/>
      </font>
      <numFmt numFmtId="13" formatCode="0\ %"/>
    </dxf>
    <dxf>
      <font>
        <b val="0"/>
        <i val="0"/>
        <strike val="0"/>
        <condense val="0"/>
        <extend val="0"/>
        <outline val="0"/>
        <shadow val="0"/>
        <u val="none"/>
        <vertAlign val="baseline"/>
        <sz val="11"/>
        <color auto="1"/>
        <name val="Calibri"/>
        <family val="2"/>
        <scheme val="minor"/>
      </font>
      <numFmt numFmtId="13" formatCode="0\ %"/>
    </dxf>
    <dxf>
      <font>
        <b val="0"/>
        <i val="0"/>
        <strike val="0"/>
        <condense val="0"/>
        <extend val="0"/>
        <outline val="0"/>
        <shadow val="0"/>
        <u val="none"/>
        <vertAlign val="baseline"/>
        <sz val="11"/>
        <color auto="1"/>
        <name val="Calibri"/>
        <family val="2"/>
        <scheme val="minor"/>
      </font>
      <numFmt numFmtId="13" formatCode="0\ %"/>
    </dxf>
    <dxf>
      <font>
        <b val="0"/>
        <i val="0"/>
        <strike val="0"/>
        <condense val="0"/>
        <extend val="0"/>
        <outline val="0"/>
        <shadow val="0"/>
        <u val="none"/>
        <vertAlign val="baseline"/>
        <sz val="11"/>
        <color auto="1"/>
        <name val="Calibri"/>
        <family val="2"/>
        <scheme val="minor"/>
      </font>
      <numFmt numFmtId="13" formatCode="0\ %"/>
    </dxf>
    <dxf>
      <font>
        <b val="0"/>
        <i val="0"/>
        <strike val="0"/>
        <condense val="0"/>
        <extend val="0"/>
        <outline val="0"/>
        <shadow val="0"/>
        <u val="none"/>
        <vertAlign val="baseline"/>
        <sz val="11"/>
        <color auto="1"/>
        <name val="Calibri"/>
        <family val="2"/>
        <scheme val="minor"/>
      </font>
      <numFmt numFmtId="13" formatCode="0\ %"/>
    </dxf>
    <dxf>
      <font>
        <b val="0"/>
        <i val="0"/>
        <strike val="0"/>
        <condense val="0"/>
        <extend val="0"/>
        <outline val="0"/>
        <shadow val="0"/>
        <u val="none"/>
        <vertAlign val="baseline"/>
        <sz val="11"/>
        <color auto="1"/>
        <name val="Calibri"/>
        <family val="2"/>
        <scheme val="minor"/>
      </font>
      <numFmt numFmtId="13" formatCode="0\ %"/>
    </dxf>
    <dxf>
      <font>
        <b val="0"/>
        <i val="0"/>
        <strike val="0"/>
        <condense val="0"/>
        <extend val="0"/>
        <outline val="0"/>
        <shadow val="0"/>
        <u val="none"/>
        <vertAlign val="baseline"/>
        <sz val="11"/>
        <color auto="1"/>
        <name val="Calibri"/>
        <family val="2"/>
        <scheme val="minor"/>
      </font>
      <numFmt numFmtId="13" formatCode="0\ %"/>
    </dxf>
    <dxf>
      <alignment horizontal="lef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numFmt numFmtId="13" formatCode="0\ %"/>
    </dxf>
    <dxf>
      <font>
        <b val="0"/>
        <i val="0"/>
        <strike val="0"/>
        <condense val="0"/>
        <extend val="0"/>
        <outline val="0"/>
        <shadow val="0"/>
        <u val="none"/>
        <vertAlign val="baseline"/>
        <sz val="11"/>
        <color auto="1"/>
        <name val="Calibri"/>
        <family val="2"/>
        <scheme val="minor"/>
      </font>
      <numFmt numFmtId="13" formatCode="0\ %"/>
    </dxf>
    <dxf>
      <font>
        <b val="0"/>
        <i val="0"/>
        <strike val="0"/>
        <condense val="0"/>
        <extend val="0"/>
        <outline val="0"/>
        <shadow val="0"/>
        <u val="none"/>
        <vertAlign val="baseline"/>
        <sz val="11"/>
        <color auto="1"/>
        <name val="Calibri"/>
        <family val="2"/>
        <scheme val="minor"/>
      </font>
      <numFmt numFmtId="13" formatCode="0\ %"/>
    </dxf>
    <dxf>
      <font>
        <b val="0"/>
        <i val="0"/>
        <strike val="0"/>
        <condense val="0"/>
        <extend val="0"/>
        <outline val="0"/>
        <shadow val="0"/>
        <u val="none"/>
        <vertAlign val="baseline"/>
        <sz val="11"/>
        <color auto="1"/>
        <name val="Calibri"/>
        <family val="2"/>
        <scheme val="minor"/>
      </font>
      <numFmt numFmtId="13" formatCode="0\ %"/>
    </dxf>
    <dxf>
      <font>
        <b val="0"/>
        <i val="0"/>
        <strike val="0"/>
        <condense val="0"/>
        <extend val="0"/>
        <outline val="0"/>
        <shadow val="0"/>
        <u val="none"/>
        <vertAlign val="baseline"/>
        <sz val="11"/>
        <color auto="1"/>
        <name val="Calibri"/>
        <family val="2"/>
        <scheme val="minor"/>
      </font>
      <numFmt numFmtId="13" formatCode="0\ %"/>
    </dxf>
    <dxf>
      <font>
        <b val="0"/>
        <i val="0"/>
        <strike val="0"/>
        <condense val="0"/>
        <extend val="0"/>
        <outline val="0"/>
        <shadow val="0"/>
        <u val="none"/>
        <vertAlign val="baseline"/>
        <sz val="11"/>
        <color auto="1"/>
        <name val="Calibri"/>
        <family val="2"/>
        <scheme val="minor"/>
      </font>
      <numFmt numFmtId="13" formatCode="0\ %"/>
    </dxf>
    <dxf>
      <font>
        <b val="0"/>
        <i val="0"/>
        <strike val="0"/>
        <condense val="0"/>
        <extend val="0"/>
        <outline val="0"/>
        <shadow val="0"/>
        <u val="none"/>
        <vertAlign val="baseline"/>
        <sz val="11"/>
        <color auto="1"/>
        <name val="Calibri"/>
        <family val="2"/>
        <scheme val="minor"/>
      </font>
      <numFmt numFmtId="13" formatCode="0\ %"/>
    </dxf>
    <dxf>
      <font>
        <b val="0"/>
        <i val="0"/>
        <strike val="0"/>
        <condense val="0"/>
        <extend val="0"/>
        <outline val="0"/>
        <shadow val="0"/>
        <u val="none"/>
        <vertAlign val="baseline"/>
        <sz val="11"/>
        <color auto="1"/>
        <name val="Calibri"/>
        <family val="2"/>
        <scheme val="minor"/>
      </font>
      <numFmt numFmtId="13" formatCode="0\ %"/>
    </dxf>
    <dxf>
      <alignment horizontal="lef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numFmt numFmtId="13" formatCode="0\ %"/>
    </dxf>
    <dxf>
      <font>
        <b val="0"/>
        <i val="0"/>
        <strike val="0"/>
        <condense val="0"/>
        <extend val="0"/>
        <outline val="0"/>
        <shadow val="0"/>
        <u val="none"/>
        <vertAlign val="baseline"/>
        <sz val="11"/>
        <color auto="1"/>
        <name val="Calibri"/>
        <family val="2"/>
        <scheme val="minor"/>
      </font>
      <numFmt numFmtId="13" formatCode="0\ %"/>
    </dxf>
    <dxf>
      <font>
        <b val="0"/>
        <i val="0"/>
        <strike val="0"/>
        <condense val="0"/>
        <extend val="0"/>
        <outline val="0"/>
        <shadow val="0"/>
        <u val="none"/>
        <vertAlign val="baseline"/>
        <sz val="11"/>
        <color auto="1"/>
        <name val="Calibri"/>
        <family val="2"/>
        <scheme val="minor"/>
      </font>
      <numFmt numFmtId="13" formatCode="0\ %"/>
    </dxf>
    <dxf>
      <font>
        <b val="0"/>
        <i val="0"/>
        <strike val="0"/>
        <condense val="0"/>
        <extend val="0"/>
        <outline val="0"/>
        <shadow val="0"/>
        <u val="none"/>
        <vertAlign val="baseline"/>
        <sz val="11"/>
        <color auto="1"/>
        <name val="Calibri"/>
        <family val="2"/>
        <scheme val="minor"/>
      </font>
      <numFmt numFmtId="13" formatCode="0\ %"/>
    </dxf>
    <dxf>
      <font>
        <b val="0"/>
        <i val="0"/>
        <strike val="0"/>
        <condense val="0"/>
        <extend val="0"/>
        <outline val="0"/>
        <shadow val="0"/>
        <u val="none"/>
        <vertAlign val="baseline"/>
        <sz val="11"/>
        <color auto="1"/>
        <name val="Calibri"/>
        <family val="2"/>
        <scheme val="minor"/>
      </font>
      <numFmt numFmtId="13" formatCode="0\ %"/>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i val="0"/>
        <strike val="0"/>
        <condense val="0"/>
        <extend val="0"/>
        <outline val="0"/>
        <shadow val="0"/>
        <u val="none"/>
        <vertAlign val="baseline"/>
        <sz val="11"/>
        <color auto="1"/>
        <name val="Calibri"/>
        <family val="2"/>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50800</xdr:colOff>
      <xdr:row>2</xdr:row>
      <xdr:rowOff>114300</xdr:rowOff>
    </xdr:from>
    <xdr:to>
      <xdr:col>18</xdr:col>
      <xdr:colOff>419100</xdr:colOff>
      <xdr:row>40</xdr:row>
      <xdr:rowOff>76200</xdr:rowOff>
    </xdr:to>
    <xdr:sp macro="" textlink="">
      <xdr:nvSpPr>
        <xdr:cNvPr id="2" name="Tekstiruutu 1">
          <a:extLst>
            <a:ext uri="{FF2B5EF4-FFF2-40B4-BE49-F238E27FC236}">
              <a16:creationId xmlns:a16="http://schemas.microsoft.com/office/drawing/2014/main" id="{C2CC36F9-022C-4F7A-B0CB-3A44CC9ED78A}"/>
            </a:ext>
          </a:extLst>
        </xdr:cNvPr>
        <xdr:cNvSpPr txBox="1"/>
      </xdr:nvSpPr>
      <xdr:spPr>
        <a:xfrm>
          <a:off x="50800" y="482600"/>
          <a:ext cx="11341100" cy="6959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0"/>
            </a:spcAft>
          </a:pPr>
          <a:r>
            <a:rPr lang="fi-FI" sz="1200" b="1">
              <a:solidFill>
                <a:sysClr val="windowText" lastClr="000000"/>
              </a:solidFill>
              <a:effectLst/>
              <a:latin typeface="Calibri" panose="020F0502020204030204" pitchFamily="34" charset="0"/>
              <a:ea typeface="Calibri" panose="020F0502020204030204" pitchFamily="34" charset="0"/>
            </a:rPr>
            <a:t>Suunnittelu-</a:t>
          </a:r>
          <a:r>
            <a:rPr lang="fi-FI" sz="1200" b="1" baseline="0">
              <a:solidFill>
                <a:sysClr val="windowText" lastClr="000000"/>
              </a:solidFill>
              <a:effectLst/>
              <a:latin typeface="Calibri" panose="020F0502020204030204" pitchFamily="34" charset="0"/>
              <a:ea typeface="Calibri" panose="020F0502020204030204" pitchFamily="34" charset="0"/>
            </a:rPr>
            <a:t> ja konsultointiyritykset SKOL ry</a:t>
          </a:r>
        </a:p>
        <a:p>
          <a:pPr>
            <a:spcAft>
              <a:spcPts val="0"/>
            </a:spcAft>
          </a:pPr>
          <a:endParaRPr lang="fi-FI" sz="1200" b="1">
            <a:solidFill>
              <a:sysClr val="windowText" lastClr="000000"/>
            </a:solidFill>
            <a:effectLst/>
            <a:latin typeface="Calibri" panose="020F0502020204030204" pitchFamily="34" charset="0"/>
            <a:ea typeface="Calibri" panose="020F0502020204030204" pitchFamily="34" charset="0"/>
          </a:endParaRPr>
        </a:p>
        <a:p>
          <a:pPr>
            <a:spcAft>
              <a:spcPts val="0"/>
            </a:spcAft>
          </a:pPr>
          <a:r>
            <a:rPr lang="fi-FI" sz="1200" b="1">
              <a:solidFill>
                <a:sysClr val="windowText" lastClr="000000"/>
              </a:solidFill>
              <a:effectLst/>
              <a:latin typeface="Calibri" panose="020F0502020204030204" pitchFamily="34" charset="0"/>
              <a:ea typeface="Calibri" panose="020F0502020204030204" pitchFamily="34" charset="0"/>
            </a:rPr>
            <a:t>LIIKEVAIHTO- JA TILINPÄÄTÖSTILASTOISTA 2019</a:t>
          </a:r>
          <a:endParaRPr lang="fi-FI" sz="1100">
            <a:solidFill>
              <a:sysClr val="windowText" lastClr="000000"/>
            </a:solidFill>
            <a:effectLst/>
            <a:latin typeface="Calibri" panose="020F0502020204030204" pitchFamily="34" charset="0"/>
            <a:ea typeface="Calibri" panose="020F0502020204030204" pitchFamily="34" charset="0"/>
          </a:endParaRPr>
        </a:p>
        <a:p>
          <a:pPr>
            <a:spcAft>
              <a:spcPts val="0"/>
            </a:spcAft>
          </a:pPr>
          <a:r>
            <a:rPr lang="fi-FI" sz="1100">
              <a:solidFill>
                <a:srgbClr val="FF0000"/>
              </a:solidFill>
              <a:effectLst/>
              <a:latin typeface="Calibri" panose="020F0502020204030204" pitchFamily="34" charset="0"/>
              <a:ea typeface="Calibri" panose="020F0502020204030204" pitchFamily="34" charset="0"/>
            </a:rPr>
            <a:t> </a:t>
          </a:r>
        </a:p>
        <a:p>
          <a:r>
            <a:rPr lang="fi-FI" sz="1100">
              <a:solidFill>
                <a:schemeClr val="dk1"/>
              </a:solidFill>
              <a:effectLst/>
              <a:latin typeface="+mn-lt"/>
              <a:ea typeface="+mn-ea"/>
              <a:cs typeface="+mn-cs"/>
            </a:rPr>
            <a:t>Suunnittelu- ja konsultointiyritykset SKOL ry:n liikevaihtokyselyyn osallistui 92 jäsenyritystä. Vuoden 2019 lopussa SKOLin</a:t>
          </a:r>
          <a:r>
            <a:rPr lang="fi-FI" sz="1100" baseline="0">
              <a:solidFill>
                <a:schemeClr val="dk1"/>
              </a:solidFill>
              <a:effectLst/>
              <a:latin typeface="+mn-lt"/>
              <a:ea typeface="+mn-ea"/>
              <a:cs typeface="+mn-cs"/>
            </a:rPr>
            <a:t> jäsenenä oli 142 yritystä</a:t>
          </a:r>
          <a:r>
            <a:rPr lang="fi-FI" sz="1100">
              <a:solidFill>
                <a:schemeClr val="dk1"/>
              </a:solidFill>
              <a:effectLst/>
              <a:latin typeface="+mn-lt"/>
              <a:ea typeface="+mn-ea"/>
              <a:cs typeface="+mn-cs"/>
            </a:rPr>
            <a:t>. </a:t>
          </a:r>
          <a:endParaRPr lang="fi-FI">
            <a:effectLst/>
          </a:endParaRPr>
        </a:p>
        <a:p>
          <a:r>
            <a:rPr lang="fi-FI" sz="1100">
              <a:solidFill>
                <a:schemeClr val="dk1"/>
              </a:solidFill>
              <a:effectLst/>
              <a:latin typeface="+mn-lt"/>
              <a:ea typeface="+mn-ea"/>
              <a:cs typeface="+mn-cs"/>
            </a:rPr>
            <a:t> </a:t>
          </a:r>
          <a:endParaRPr lang="fi-FI">
            <a:effectLst/>
          </a:endParaRPr>
        </a:p>
        <a:p>
          <a:r>
            <a:rPr lang="fi-FI" sz="1100">
              <a:solidFill>
                <a:schemeClr val="dk1"/>
              </a:solidFill>
              <a:effectLst/>
              <a:latin typeface="+mn-lt"/>
              <a:ea typeface="+mn-ea"/>
              <a:cs typeface="+mn-cs"/>
            </a:rPr>
            <a:t>Arvion mukaan jäsenyrityksissä työskenteli vuonna 2019</a:t>
          </a:r>
          <a:r>
            <a:rPr lang="fi-FI" sz="1100" baseline="0">
              <a:solidFill>
                <a:schemeClr val="dk1"/>
              </a:solidFill>
              <a:effectLst/>
              <a:latin typeface="+mn-lt"/>
              <a:ea typeface="+mn-ea"/>
              <a:cs typeface="+mn-cs"/>
            </a:rPr>
            <a:t> </a:t>
          </a:r>
          <a:r>
            <a:rPr lang="fi-FI" sz="1100">
              <a:solidFill>
                <a:schemeClr val="dk1"/>
              </a:solidFill>
              <a:effectLst/>
              <a:latin typeface="+mn-lt"/>
              <a:ea typeface="+mn-ea"/>
              <a:cs typeface="+mn-cs"/>
            </a:rPr>
            <a:t>keskimäärin </a:t>
          </a:r>
          <a:r>
            <a:rPr lang="fi-FI" sz="1100" b="0">
              <a:solidFill>
                <a:schemeClr val="dk1"/>
              </a:solidFill>
              <a:effectLst/>
              <a:latin typeface="+mn-lt"/>
              <a:ea typeface="+mn-ea"/>
              <a:cs typeface="+mn-cs"/>
            </a:rPr>
            <a:t>19 450</a:t>
          </a:r>
          <a:r>
            <a:rPr lang="fi-FI" sz="1100" b="0" baseline="0">
              <a:solidFill>
                <a:schemeClr val="dk1"/>
              </a:solidFill>
              <a:effectLst/>
              <a:latin typeface="+mn-lt"/>
              <a:ea typeface="+mn-ea"/>
              <a:cs typeface="+mn-cs"/>
            </a:rPr>
            <a:t> </a:t>
          </a:r>
          <a:r>
            <a:rPr lang="fi-FI" sz="1100">
              <a:solidFill>
                <a:schemeClr val="dk1"/>
              </a:solidFill>
              <a:effectLst/>
              <a:latin typeface="+mn-lt"/>
              <a:ea typeface="+mn-ea"/>
              <a:cs typeface="+mn-cs"/>
            </a:rPr>
            <a:t>henkeä ja niiden kokonaisliikevaihto oli </a:t>
          </a:r>
          <a:r>
            <a:rPr lang="en-US" sz="1100" b="0" i="0" u="none" strike="noStrike">
              <a:solidFill>
                <a:schemeClr val="dk1"/>
              </a:solidFill>
              <a:effectLst/>
              <a:latin typeface="+mn-lt"/>
              <a:ea typeface="+mn-ea"/>
              <a:cs typeface="+mn-cs"/>
            </a:rPr>
            <a:t>2 120</a:t>
          </a:r>
          <a:r>
            <a:rPr lang="en-US"/>
            <a:t> </a:t>
          </a:r>
          <a:r>
            <a:rPr lang="fi-FI" sz="1100">
              <a:solidFill>
                <a:schemeClr val="dk1"/>
              </a:solidFill>
              <a:effectLst/>
              <a:latin typeface="+mn-lt"/>
              <a:ea typeface="+mn-ea"/>
              <a:cs typeface="+mn-cs"/>
            </a:rPr>
            <a:t>miljoonaa euroa. Vastanneiden yritysten yhteenlaskettu</a:t>
          </a:r>
          <a:r>
            <a:rPr lang="fi-FI" sz="1100" baseline="0">
              <a:solidFill>
                <a:schemeClr val="dk1"/>
              </a:solidFill>
              <a:effectLst/>
              <a:latin typeface="+mn-lt"/>
              <a:ea typeface="+mn-ea"/>
              <a:cs typeface="+mn-cs"/>
            </a:rPr>
            <a:t> </a:t>
          </a:r>
          <a:r>
            <a:rPr lang="fi-FI" sz="1100">
              <a:solidFill>
                <a:schemeClr val="dk1"/>
              </a:solidFill>
              <a:effectLst/>
              <a:latin typeface="+mn-lt"/>
              <a:ea typeface="+mn-ea"/>
              <a:cs typeface="+mn-cs"/>
            </a:rPr>
            <a:t>kokonaisliikevaihto </a:t>
          </a:r>
          <a:r>
            <a:rPr lang="en-US" sz="1100" b="0" i="0" u="none" strike="noStrike">
              <a:solidFill>
                <a:schemeClr val="dk1"/>
              </a:solidFill>
              <a:effectLst/>
              <a:latin typeface="+mn-lt"/>
              <a:ea typeface="+mn-ea"/>
              <a:cs typeface="+mn-cs"/>
            </a:rPr>
            <a:t>2 012</a:t>
          </a:r>
          <a:r>
            <a:rPr lang="en-US" b="0"/>
            <a:t> </a:t>
          </a:r>
          <a:r>
            <a:rPr lang="fi-FI" sz="1100">
              <a:solidFill>
                <a:schemeClr val="dk1"/>
              </a:solidFill>
              <a:effectLst/>
              <a:latin typeface="+mn-lt"/>
              <a:ea typeface="+mn-ea"/>
              <a:cs typeface="+mn-cs"/>
            </a:rPr>
            <a:t>MEUR. On syytä huomata, että luvut eivät sovellu edellisen vuoden lukujen vertailuun suoraan vuosittaisten jäsenkunnassa tapahtuvien muutosten vuoksi. Yksittäisten yritysten osalta on myös mahdollista, että raportoidut yhtiöt ovat muuttuneet sekä yhtiö on ostanut tai myynyt yrityksiä. </a:t>
          </a:r>
          <a:endParaRPr lang="fi-FI">
            <a:effectLst/>
          </a:endParaRPr>
        </a:p>
        <a:p>
          <a:r>
            <a:rPr lang="fi-FI" sz="1100">
              <a:solidFill>
                <a:schemeClr val="dk1"/>
              </a:solidFill>
              <a:effectLst/>
              <a:latin typeface="+mn-lt"/>
              <a:ea typeface="+mn-ea"/>
              <a:cs typeface="+mn-cs"/>
            </a:rPr>
            <a:t>  </a:t>
          </a:r>
          <a:endParaRPr lang="fi-FI">
            <a:effectLst/>
          </a:endParaRPr>
        </a:p>
        <a:p>
          <a:r>
            <a:rPr lang="fi-FI" sz="1100">
              <a:solidFill>
                <a:schemeClr val="dk1"/>
              </a:solidFill>
              <a:effectLst/>
              <a:latin typeface="+mn-lt"/>
              <a:ea typeface="+mn-ea"/>
              <a:cs typeface="+mn-cs"/>
            </a:rPr>
            <a:t>Perinteisesti SKOLin tilastoissa tunnusluvut on jaettu kolmeen pääkategoriaan: teollisuuteen, talonrakentamiseen ja yhdyskuntaan. Näistä suurin toimiala on teollisuus, arvion mukaan liikevaihto oli vuonna 2019 noin </a:t>
          </a:r>
          <a:r>
            <a:rPr lang="fi-FI" sz="1100" b="0">
              <a:solidFill>
                <a:schemeClr val="dk1"/>
              </a:solidFill>
              <a:effectLst/>
              <a:latin typeface="+mn-lt"/>
              <a:ea typeface="+mn-ea"/>
              <a:cs typeface="+mn-cs"/>
            </a:rPr>
            <a:t>848</a:t>
          </a:r>
          <a:r>
            <a:rPr lang="fi-FI" sz="1100" b="1">
              <a:solidFill>
                <a:schemeClr val="dk1"/>
              </a:solidFill>
              <a:effectLst/>
              <a:latin typeface="+mn-lt"/>
              <a:ea typeface="+mn-ea"/>
              <a:cs typeface="+mn-cs"/>
            </a:rPr>
            <a:t> </a:t>
          </a:r>
          <a:r>
            <a:rPr lang="fi-FI" sz="1100">
              <a:solidFill>
                <a:schemeClr val="dk1"/>
              </a:solidFill>
              <a:effectLst/>
              <a:latin typeface="+mn-lt"/>
              <a:ea typeface="+mn-ea"/>
              <a:cs typeface="+mn-cs"/>
            </a:rPr>
            <a:t>miljoonaa euroa. Toiseksi suurin oli talonrakentaminen noin </a:t>
          </a:r>
          <a:r>
            <a:rPr lang="fi-FI" sz="1100" b="0">
              <a:solidFill>
                <a:schemeClr val="dk1"/>
              </a:solidFill>
              <a:effectLst/>
              <a:latin typeface="+mn-lt"/>
              <a:ea typeface="+mn-ea"/>
              <a:cs typeface="+mn-cs"/>
            </a:rPr>
            <a:t>784</a:t>
          </a:r>
          <a:r>
            <a:rPr lang="fi-FI" sz="1100">
              <a:solidFill>
                <a:schemeClr val="dk1"/>
              </a:solidFill>
              <a:effectLst/>
              <a:latin typeface="+mn-lt"/>
              <a:ea typeface="+mn-ea"/>
              <a:cs typeface="+mn-cs"/>
            </a:rPr>
            <a:t> miljoonan euron liikevaihdolla ja kolmanneksi suurin oli yhdyskuntasektori noin </a:t>
          </a:r>
          <a:r>
            <a:rPr lang="fi-FI" sz="1100" b="0">
              <a:solidFill>
                <a:schemeClr val="dk1"/>
              </a:solidFill>
              <a:effectLst/>
              <a:latin typeface="+mn-lt"/>
              <a:ea typeface="+mn-ea"/>
              <a:cs typeface="+mn-cs"/>
            </a:rPr>
            <a:t>487</a:t>
          </a:r>
          <a:r>
            <a:rPr lang="fi-FI" sz="1100">
              <a:solidFill>
                <a:schemeClr val="dk1"/>
              </a:solidFill>
              <a:effectLst/>
              <a:latin typeface="+mn-lt"/>
              <a:ea typeface="+mn-ea"/>
              <a:cs typeface="+mn-cs"/>
            </a:rPr>
            <a:t> miljoonan euron liikevaihdolla. </a:t>
          </a:r>
          <a:endParaRPr lang="fi-FI">
            <a:effectLst/>
          </a:endParaRPr>
        </a:p>
        <a:p>
          <a:r>
            <a:rPr lang="fi-FI" sz="1100">
              <a:solidFill>
                <a:schemeClr val="dk1"/>
              </a:solidFill>
              <a:effectLst/>
              <a:latin typeface="+mn-lt"/>
              <a:ea typeface="+mn-ea"/>
              <a:cs typeface="+mn-cs"/>
            </a:rPr>
            <a:t> </a:t>
          </a:r>
          <a:endParaRPr lang="fi-FI">
            <a:effectLst/>
          </a:endParaRPr>
        </a:p>
        <a:p>
          <a:r>
            <a:rPr lang="fi-FI" sz="1100">
              <a:solidFill>
                <a:schemeClr val="dk1"/>
              </a:solidFill>
              <a:effectLst/>
              <a:latin typeface="+mn-lt"/>
              <a:ea typeface="+mn-ea"/>
              <a:cs typeface="+mn-cs"/>
            </a:rPr>
            <a:t>Suurimpina toimialoina säilyivät edellisten vuosien tapaan prosessisuunnittelu ja rakennetekniikka. Lisäksi LVI-tekniikka, rakennuttaminen (talonrakennus) ja sähkö- ja teletekniikka säilyivät suurina toimialoina. </a:t>
          </a:r>
          <a:endParaRPr lang="fi-FI">
            <a:effectLst/>
          </a:endParaRPr>
        </a:p>
        <a:p>
          <a:r>
            <a:rPr lang="fi-FI" sz="1100">
              <a:solidFill>
                <a:schemeClr val="dk1"/>
              </a:solidFill>
              <a:effectLst/>
              <a:latin typeface="+mn-lt"/>
              <a:ea typeface="+mn-ea"/>
              <a:cs typeface="+mn-cs"/>
            </a:rPr>
            <a:t> </a:t>
          </a:r>
          <a:endParaRPr lang="fi-FI">
            <a:effectLst/>
          </a:endParaRPr>
        </a:p>
        <a:p>
          <a:r>
            <a:rPr lang="fi-FI" sz="1100">
              <a:solidFill>
                <a:schemeClr val="dk1"/>
              </a:solidFill>
              <a:effectLst/>
              <a:latin typeface="+mn-lt"/>
              <a:ea typeface="+mn-ea"/>
              <a:cs typeface="+mn-cs"/>
            </a:rPr>
            <a:t>Selvästi suurimpana toimeksiantajaryhmänä säilyi teollisuus lähes 44 % osuudella. Kuntasektori työllisti SKOL-yrityksiä 18 % osuudella ja valtio 11 %:lla. </a:t>
          </a:r>
          <a:endParaRPr lang="fi-FI">
            <a:effectLst/>
          </a:endParaRPr>
        </a:p>
        <a:p>
          <a:r>
            <a:rPr lang="fi-FI" sz="1100">
              <a:solidFill>
                <a:schemeClr val="dk1"/>
              </a:solidFill>
              <a:effectLst/>
              <a:latin typeface="+mn-lt"/>
              <a:ea typeface="+mn-ea"/>
              <a:cs typeface="+mn-cs"/>
            </a:rPr>
            <a:t> </a:t>
          </a:r>
          <a:endParaRPr lang="fi-FI">
            <a:effectLst/>
          </a:endParaRPr>
        </a:p>
        <a:p>
          <a:r>
            <a:rPr lang="fi-FI" sz="1100">
              <a:solidFill>
                <a:schemeClr val="dk1"/>
              </a:solidFill>
              <a:effectLst/>
              <a:latin typeface="+mn-lt"/>
              <a:ea typeface="+mn-ea"/>
              <a:cs typeface="+mn-cs"/>
            </a:rPr>
            <a:t>Kyselyn perusteella suurimmat</a:t>
          </a:r>
          <a:r>
            <a:rPr lang="fi-FI" sz="1100" baseline="0">
              <a:solidFill>
                <a:schemeClr val="dk1"/>
              </a:solidFill>
              <a:effectLst/>
              <a:latin typeface="+mn-lt"/>
              <a:ea typeface="+mn-ea"/>
              <a:cs typeface="+mn-cs"/>
            </a:rPr>
            <a:t> alan yritykset olivat kokonaisliikevaihdolla mitattuna järjestyksessä suurimmasta alkaen Sweco Finland (sisältäen Sweco PM), Ramboll Finland, Pöyry, Neste Engineering Solutions, Sitowise, Etteplan Finland, Elomatic Yhtiöt, Granlund konserni, A-Insinöörit konserni sekä Rejlers Finland.</a:t>
          </a:r>
        </a:p>
        <a:p>
          <a:endParaRPr lang="fi-FI" sz="1100" baseline="0">
            <a:solidFill>
              <a:schemeClr val="dk1"/>
            </a:solidFill>
            <a:effectLst/>
            <a:latin typeface="+mn-lt"/>
            <a:ea typeface="+mn-ea"/>
            <a:cs typeface="+mn-cs"/>
          </a:endParaRPr>
        </a:p>
        <a:p>
          <a:r>
            <a:rPr lang="fi-FI" sz="1100" baseline="0">
              <a:solidFill>
                <a:schemeClr val="dk1"/>
              </a:solidFill>
              <a:effectLst/>
              <a:latin typeface="+mn-lt"/>
              <a:ea typeface="+mn-ea"/>
              <a:cs typeface="+mn-cs"/>
            </a:rPr>
            <a:t>Kotimaan liikevaihdon suhteen suurimmat olivat Sweco Finland (sisältäen Sweco PM), Ramboll Finland, Neste Engineering Solutions, Sitowise ja Pöyry.</a:t>
          </a:r>
          <a:endParaRPr lang="fi-FI">
            <a:effectLst/>
          </a:endParaRPr>
        </a:p>
        <a:p>
          <a:endParaRPr lang="fi-FI" sz="1100" baseline="0">
            <a:solidFill>
              <a:schemeClr val="dk1"/>
            </a:solidFill>
            <a:effectLst/>
            <a:latin typeface="+mn-lt"/>
            <a:ea typeface="+mn-ea"/>
            <a:cs typeface="+mn-cs"/>
          </a:endParaRPr>
        </a:p>
        <a:p>
          <a:r>
            <a:rPr lang="fi-FI" sz="1100" baseline="0">
              <a:solidFill>
                <a:schemeClr val="dk1"/>
              </a:solidFill>
              <a:effectLst/>
              <a:latin typeface="+mn-lt"/>
              <a:ea typeface="+mn-ea"/>
              <a:cs typeface="+mn-cs"/>
            </a:rPr>
            <a:t>Vientiliikevaihdolla suurimmat olivat Elomatic Yhtiöt, Pöyry, Deltamarin, Neste Engineering Solutions ja Sweco (sisältäen Sweco PM).</a:t>
          </a:r>
        </a:p>
        <a:p>
          <a:endParaRPr lang="fi-FI">
            <a:effectLst/>
          </a:endParaRPr>
        </a:p>
        <a:p>
          <a:r>
            <a:rPr lang="fi-FI" sz="1100">
              <a:solidFill>
                <a:schemeClr val="dk1"/>
              </a:solidFill>
              <a:effectLst/>
              <a:latin typeface="+mn-lt"/>
              <a:ea typeface="+mn-ea"/>
              <a:cs typeface="+mn-cs"/>
            </a:rPr>
            <a:t>Lisätiedot:</a:t>
          </a:r>
          <a:r>
            <a:rPr lang="fi-FI" sz="1100" baseline="0">
              <a:solidFill>
                <a:schemeClr val="dk1"/>
              </a:solidFill>
              <a:effectLst/>
              <a:latin typeface="+mn-lt"/>
              <a:ea typeface="+mn-ea"/>
              <a:cs typeface="+mn-cs"/>
            </a:rPr>
            <a:t> skolry@teknologiateollisuus.fi</a:t>
          </a:r>
          <a:endParaRPr lang="fi-FI">
            <a:effectLst/>
          </a:endParaRPr>
        </a:p>
        <a:p>
          <a:pPr>
            <a:spcAft>
              <a:spcPts val="0"/>
            </a:spcAft>
          </a:pPr>
          <a:endParaRPr lang="fi-FI" sz="1100">
            <a:effectLst/>
            <a:latin typeface="Calibri" panose="020F0502020204030204" pitchFamily="34" charset="0"/>
            <a:ea typeface="Calibri" panose="020F0502020204030204" pitchFamily="34" charset="0"/>
          </a:endParaRPr>
        </a:p>
        <a:p>
          <a:endParaRPr lang="fi-FI"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C73F6D2C-4605-4C86-BCE8-467541852DE4}" name="Taulukko4" displayName="Taulukko4" ref="A18:G35" totalsRowShown="0" headerRowDxfId="62" dataDxfId="61">
  <autoFilter ref="A18:G35" xr:uid="{6B26AE5F-F326-4ED3-80C5-021729C429AD}"/>
  <tableColumns count="7">
    <tableColumn id="1" xr3:uid="{4DDA1547-A489-43CC-A655-0C23EBFA4331}" name="Toimiala" dataDxfId="60"/>
    <tableColumn id="2" xr3:uid="{D3062D7D-C685-4BDF-88DB-D28744AEA120}" name="2019" dataDxfId="59"/>
    <tableColumn id="3" xr3:uid="{022FA141-FC6C-468F-A0F7-F82943559F6B}" name="2018" dataDxfId="58"/>
    <tableColumn id="4" xr3:uid="{1736443C-EA6B-4F71-B0FA-89B66E160641}" name="2017"/>
    <tableColumn id="5" xr3:uid="{09FDA292-EF6F-4E11-8788-00D95C8712D9}" name="2016"/>
    <tableColumn id="6" xr3:uid="{90FD4C2F-4CB5-42A5-A20B-EA0A1EBCE756}" name="2015" dataDxfId="57"/>
    <tableColumn id="7" xr3:uid="{B08288F1-E97E-4787-8137-10B93091C5FC}" name="2014" dataDxfId="56"/>
  </tableColumns>
  <tableStyleInfo name="TableStyleLight2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3928F0EB-76A5-40A7-ADDA-2EFC60A82278}" name="Taulukko3" displayName="Taulukko3" ref="K3:M48" totalsRowShown="0" headerRowDxfId="3" tableBorderDxfId="2">
  <autoFilter ref="K3:M48" xr:uid="{211C3941-D1AB-4F65-92C6-3363B83F7DC5}"/>
  <tableColumns count="3">
    <tableColumn id="1" xr3:uid="{F9AEDCA7-E85E-4D31-A242-5B85762FA26C}" name="Toimiala" dataDxfId="1" dataCellStyle="Normal"/>
    <tableColumn id="2" xr3:uid="{186883A5-9B40-4DC8-AF91-C8D852C01E07}" name="Liikevaihto"/>
    <tableColumn id="3" xr3:uid="{FA619B86-F9E7-4787-B721-387816DF8318}" name="%-osuus" dataDxfId="0" dataCellStyle="Prosenttia">
      <calculatedColumnFormula>L4/$L$48</calculatedColumnFormula>
    </tableColumn>
  </tableColumns>
  <tableStyleInfo name="TableStyleLight2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465BBD72-834B-4A7E-BF3C-7CBB4104926C}" name="Taulukko5" displayName="Taulukko5" ref="A39:H47" totalsRowShown="0" headerRowDxfId="55" dataDxfId="54">
  <autoFilter ref="A39:H47" xr:uid="{F280DB4A-34AD-4C14-AF4A-8C582E0AB24C}"/>
  <tableColumns count="8">
    <tableColumn id="1" xr3:uid="{6DB74FE4-70B4-475C-892E-AF50B30FC095}" name="Vuosi" dataDxfId="53"/>
    <tableColumn id="2" xr3:uid="{F4AF6A43-4626-4AC5-BC07-69762570E2BE}" name="Teollisuus" dataDxfId="52"/>
    <tableColumn id="3" xr3:uid="{06104FAF-DE84-407E-8F39-565F1581397E}" name="Valtio" dataDxfId="51"/>
    <tableColumn id="4" xr3:uid="{3CD75A1A-CDD3-451C-BD77-80B279A35CC3}" name="Kuntasektori" dataDxfId="50"/>
    <tableColumn id="5" xr3:uid="{2E9DCB7E-913C-4168-900A-8309D47917BC}" name="Rakennusliikkeet" dataDxfId="49"/>
    <tableColumn id="6" xr3:uid="{6DDF96D4-50EC-4531-82D7-2BC2C63AF9B3}" name="Kauppa, pankit, vakuutusyhtiöt, sijoitusyhtiöt, jne." dataDxfId="48"/>
    <tableColumn id="7" xr3:uid="{6F7F9EAC-9AFD-4887-A461-F523E7B8EB53}" name="Asunto- ja kiinteistöyhtiöt, pientalorakentajat" dataDxfId="47"/>
    <tableColumn id="8" xr3:uid="{38C511EF-D73F-415F-8D32-FCBBCA322B06}" name="Muut" dataDxfId="46"/>
  </tableColumns>
  <tableStyleInfo name="TableStyleLight2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6043A712-4D76-48F0-BAA3-7770497DBD72}" name="Taulukko6" displayName="Taulukko6" ref="A51:I59" totalsRowShown="0" headerRowDxfId="45" dataDxfId="44">
  <autoFilter ref="A51:I59" xr:uid="{BA8E48FD-ACD4-4027-A8CF-81203ADC51E8}"/>
  <tableColumns count="9">
    <tableColumn id="1" xr3:uid="{FCDB54CD-26BC-4BCD-8946-D0134F43FBE3}" name="Vuosi" dataDxfId="43"/>
    <tableColumn id="2" xr3:uid="{4CCBEA36-F3F2-49AA-B5BA-31F80051FDE1}" name="Aikapalkkio kustannusten mukaan" dataDxfId="42"/>
    <tableColumn id="3" xr3:uid="{6AAAB686-AF5A-4137-AD93-4F60066084DE}" name="Aikapalkkio henkilöryhmittäin (E…07)" dataDxfId="41"/>
    <tableColumn id="4" xr3:uid="{1F3131D6-AF1D-4971-8D9F-1558F8B956AD}" name="Aikapalkkio kattohinta" dataDxfId="40"/>
    <tableColumn id="5" xr3:uid="{96F18EBA-E72C-4E1B-B86B-AFEFBAFB7896}" name="Aikapalkkio yhteensä" dataDxfId="39"/>
    <tableColumn id="6" xr3:uid="{74BC5529-ED45-42DD-BF50-D512108BC84A}" name="Kiinteä kokonaispalkkio" dataDxfId="38"/>
    <tableColumn id="7" xr3:uid="{E0B582EB-962C-4F79-AB76-E64F2AA68663}" name="Tavoitehinta/-palkkio" dataDxfId="37"/>
    <tableColumn id="8" xr3:uid="{FB3BF66A-FDF5-4E5F-B623-522A36A270E5}" name="Kokonaispalkkio" dataDxfId="36"/>
    <tableColumn id="9" xr3:uid="{E4E06669-0DD3-4FD1-B064-AA8FA9D9FCA4}" name="Muu palkkioperuste esim. yksikköpalkkio" dataDxfId="35"/>
  </tableColumns>
  <tableStyleInfo name="TableStyleLight2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35475F97-5A29-4ABF-8CB2-8A977F9EB201}" name="Taulukko7" displayName="Taulukko7" ref="A62:F67" totalsRowShown="0" headerRowDxfId="34" dataDxfId="33">
  <autoFilter ref="A62:F67" xr:uid="{3115FA93-1EA6-4345-9531-B8959FA15FF2}"/>
  <tableColumns count="6">
    <tableColumn id="1" xr3:uid="{57702371-0736-4F98-87D3-3E53403E72CF}" name="Vuosi"/>
    <tableColumn id="2" xr3:uid="{654D182C-1E4E-4F5E-9659-1FE24942FE7B}" name="Hintakilpailu" dataDxfId="32"/>
    <tableColumn id="3" xr3:uid="{A44D28F8-69BB-48E4-857E-2C7EA88704E4}" name="Tarjouskilpailu arviointikriteereillä, laatu, tms." dataDxfId="31"/>
    <tableColumn id="4" xr3:uid="{8CC00D46-94DF-4224-8BC4-370693DEC7BA}" name="Suora neuvottelutilaus" dataDxfId="30"/>
    <tableColumn id="5" xr3:uid="{C361A6E0-2255-4FD8-848C-E87B6FEE15BB}" name="Vuosi-/kumppanuus-/puitesopimus" dataDxfId="29"/>
    <tableColumn id="6" xr3:uid="{D59150CD-A624-4C96-8326-E97D9FE24AD9}" name="Muu tapa" dataDxfId="28"/>
  </tableColumns>
  <tableStyleInfo name="TableStyleLight2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CF8E77FF-01B2-4015-B433-011F1F349F78}" name="Taulukko8" displayName="Taulukko8" ref="A79:G85" totalsRowShown="0" headerRowDxfId="27" dataDxfId="26">
  <autoFilter ref="A79:G85" xr:uid="{C3170FBE-FC01-4B63-93DD-39C62C496C66}"/>
  <tableColumns count="7">
    <tableColumn id="1" xr3:uid="{6D7B821C-7762-4FEF-8506-7AC9020C52C4}" name="Vuosi" dataDxfId="25"/>
    <tableColumn id="2" xr3:uid="{6AF76353-1F73-47E8-9063-627E3588CBCE}" name="EU-maat" dataDxfId="24"/>
    <tableColumn id="3" xr3:uid="{64FB3C93-D9F9-43B0-AC75-B730F718897D}" name="Muu Eurooppa" dataDxfId="23"/>
    <tableColumn id="4" xr3:uid="{5CD6A736-37AF-48FA-A556-604A1992F506}" name="Pohjois-Amerikka" dataDxfId="22"/>
    <tableColumn id="5" xr3:uid="{9F01D0C6-8110-47E0-913D-38DEC8D979A2}" name="Afrikka ja Lähi-Itä" dataDxfId="21"/>
    <tableColumn id="6" xr3:uid="{B0B343E0-8AA2-44B3-B7B5-F045392111DF}" name="Keski- ja Etelä-Amerikka" dataDxfId="20"/>
    <tableColumn id="7" xr3:uid="{8CB2DD5A-0B6A-4768-9C16-986F189C76D3}" name="Kauko-Itä ja Oseania" dataDxfId="19"/>
  </tableColumns>
  <tableStyleInfo name="TableStyleLight2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E807A0D2-E28C-44B1-A8D0-11C234959609}" name="Taulukko9" displayName="Taulukko9" ref="A88:G91" totalsRowShown="0" headerRowDxfId="18">
  <autoFilter ref="A88:G91" xr:uid="{9DBE14A5-937A-43F2-B970-5BA1915F6AB9}"/>
  <tableColumns count="7">
    <tableColumn id="1" xr3:uid="{C1D0349C-3DAF-4229-BB99-1E2BD4F950B3}" name="Sarake1" dataDxfId="17"/>
    <tableColumn id="2" xr3:uid="{1F47791A-ECBC-49DB-967A-18FF43444FC3}" name="2019"/>
    <tableColumn id="3" xr3:uid="{9D425A83-D38E-445B-BC6F-70082246892E}" name="2018"/>
    <tableColumn id="4" xr3:uid="{252000F6-A132-445C-B39D-198B176428D2}" name="2017"/>
    <tableColumn id="5" xr3:uid="{55DF7A42-45B0-4F73-A1AC-8790987DF73E}" name="2016"/>
    <tableColumn id="6" xr3:uid="{0767C8E8-2C75-436A-8400-D81B2FD1A3E8}" name="2015"/>
    <tableColumn id="7" xr3:uid="{C4D2B5C4-022A-416C-B2FC-702F741644FE}" name="2014"/>
  </tableColumns>
  <tableStyleInfo name="TableStyleLight2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884C1420-C326-40E8-B78C-BBBBB43B99D9}" name="Taulukko10" displayName="Taulukko10" ref="A71:E75" totalsRowShown="0" headerRowDxfId="16" dataDxfId="15">
  <autoFilter ref="A71:E75" xr:uid="{B6F3CC5D-B8E7-4277-9110-B110560A1D81}"/>
  <tableColumns count="5">
    <tableColumn id="1" xr3:uid="{EECC8256-6455-40C6-856C-A3E87C74B329}" name="Investointityyppi"/>
    <tableColumn id="2" xr3:uid="{9BE208F7-148B-4648-95D0-3C8934E0A827}" name="Talonrakennus" dataDxfId="14"/>
    <tableColumn id="3" xr3:uid="{9CDE671A-1264-4029-91D1-CB42E0379A45}" name="Yhdyskunta" dataDxfId="13"/>
    <tableColumn id="4" xr3:uid="{74A82BFA-4F4D-401A-802B-6283822F6C56}" name="Teollisuus" dataDxfId="12"/>
    <tableColumn id="5" xr3:uid="{59618DFF-522C-4DF5-8DF2-26EC47D9B744}" name="Kaikki" dataDxfId="11"/>
  </tableColumns>
  <tableStyleInfo name="TableStyleLight2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7B5EBBA-200A-420B-8E5E-A9F00837227F}" name="Taulukko1" displayName="Taulukko1" ref="A3:C48" totalsRowShown="0" headerRowDxfId="10">
  <autoFilter ref="A3:C48" xr:uid="{B9AD3EB1-8E1F-491D-B82D-0DCFBEBFFFD8}"/>
  <tableColumns count="3">
    <tableColumn id="1" xr3:uid="{EDE806D8-5EBB-4620-8177-83F22E0E679A}" name="Toimiala" dataDxfId="9" dataCellStyle="Normal"/>
    <tableColumn id="2" xr3:uid="{17AF9F06-8B0E-49D1-B8E9-300F89622EDB}" name="Liikevaihto"/>
    <tableColumn id="3" xr3:uid="{881D193F-425F-4E31-AA0B-482FAEF2AE6E}" name="%-osuus " dataDxfId="8" dataCellStyle="Prosenttia">
      <calculatedColumnFormula>B4/$B$48</calculatedColumnFormula>
    </tableColumn>
  </tableColumns>
  <tableStyleInfo name="TableStyleLight2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EE9C74D-D987-4169-A708-8855ACEB22B4}" name="Taulukko2" displayName="Taulukko2" ref="F3:H48" totalsRowShown="0" headerRowDxfId="7" tableBorderDxfId="6">
  <autoFilter ref="F3:H48" xr:uid="{ADB4F822-5BA8-4E70-809A-5C40401BD9E7}"/>
  <tableColumns count="3">
    <tableColumn id="1" xr3:uid="{163626DB-2AFD-44BF-8CF4-A37720606428}" name="Toimiala" dataDxfId="5" dataCellStyle="Normal"/>
    <tableColumn id="2" xr3:uid="{F80D766F-4CFB-4BD6-BC69-EA3F4DF288BA}" name="Liikevaihto"/>
    <tableColumn id="3" xr3:uid="{D07AFD00-26FB-4F53-AF03-EA016A0D348C}" name="%-osuus" dataDxfId="4" dataCellStyle="Prosenttia"/>
  </tableColumns>
  <tableStyleInfo name="TableStyleLight21"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2.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3.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table" Target="../tables/table8.xml"/><Relationship Id="rId1" Type="http://schemas.openxmlformats.org/officeDocument/2006/relationships/printerSettings" Target="../printerSettings/printerSettings3.bin"/><Relationship Id="rId4" Type="http://schemas.openxmlformats.org/officeDocument/2006/relationships/table" Target="../tables/table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tabSelected="1" workbookViewId="0">
      <selection activeCell="U22" sqref="U22"/>
    </sheetView>
  </sheetViews>
  <sheetFormatPr defaultRowHeight="14.5" x14ac:dyDescent="0.35"/>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214"/>
  <sheetViews>
    <sheetView zoomScale="85" zoomScaleNormal="85" workbookViewId="0">
      <selection activeCell="B7" sqref="B7"/>
    </sheetView>
  </sheetViews>
  <sheetFormatPr defaultRowHeight="14.5" x14ac:dyDescent="0.35"/>
  <cols>
    <col min="1" max="9" width="27.1796875" customWidth="1"/>
    <col min="12" max="12" width="11.54296875" customWidth="1"/>
    <col min="19" max="19" width="13.36328125" bestFit="1" customWidth="1"/>
  </cols>
  <sheetData>
    <row r="1" spans="1:16" ht="26" x14ac:dyDescent="0.6">
      <c r="A1" s="61" t="s">
        <v>92</v>
      </c>
    </row>
    <row r="2" spans="1:16" x14ac:dyDescent="0.35">
      <c r="A2" s="1"/>
    </row>
    <row r="3" spans="1:16" x14ac:dyDescent="0.35">
      <c r="A3" s="80"/>
      <c r="B3" s="81"/>
      <c r="C3" s="13"/>
      <c r="D3" s="5"/>
      <c r="E3" s="5"/>
      <c r="F3" s="5"/>
      <c r="G3" s="5"/>
      <c r="H3" s="5"/>
      <c r="I3" s="5"/>
    </row>
    <row r="4" spans="1:16" x14ac:dyDescent="0.35">
      <c r="A4" s="13"/>
      <c r="B4" s="82"/>
      <c r="C4" s="83"/>
      <c r="D4" s="5"/>
      <c r="E4" s="5"/>
      <c r="F4" s="5"/>
      <c r="G4" s="5"/>
      <c r="H4" s="5"/>
      <c r="I4" s="5"/>
    </row>
    <row r="5" spans="1:16" ht="16" thickBot="1" x14ac:dyDescent="0.4">
      <c r="A5" s="66" t="s">
        <v>72</v>
      </c>
      <c r="B5" s="67">
        <v>2019</v>
      </c>
      <c r="C5" s="67">
        <v>2018</v>
      </c>
      <c r="D5" s="5"/>
      <c r="E5" s="5"/>
      <c r="F5" s="5"/>
      <c r="G5" s="5"/>
      <c r="H5" s="5"/>
      <c r="I5" s="5"/>
    </row>
    <row r="6" spans="1:16" x14ac:dyDescent="0.35">
      <c r="A6" s="68" t="s">
        <v>0</v>
      </c>
      <c r="B6" s="69">
        <f>B12*B13</f>
        <v>2120050</v>
      </c>
      <c r="C6" s="70">
        <v>2020060.8262908238</v>
      </c>
      <c r="D6" s="5"/>
      <c r="E6" s="5"/>
      <c r="F6" s="5"/>
      <c r="G6" s="6"/>
      <c r="H6" s="5"/>
      <c r="I6" s="5"/>
    </row>
    <row r="7" spans="1:16" x14ac:dyDescent="0.35">
      <c r="A7" s="71" t="s">
        <v>79</v>
      </c>
      <c r="B7" s="72">
        <f>0.4*B6</f>
        <v>848020</v>
      </c>
      <c r="C7" s="73"/>
      <c r="D7" s="5"/>
      <c r="F7" s="5"/>
      <c r="G7" s="5"/>
      <c r="H7" s="5"/>
      <c r="I7" s="5"/>
    </row>
    <row r="8" spans="1:16" x14ac:dyDescent="0.35">
      <c r="A8" s="74" t="s">
        <v>2</v>
      </c>
      <c r="B8" s="87">
        <f>0.37*B6</f>
        <v>784418.5</v>
      </c>
      <c r="C8" s="76"/>
      <c r="D8" s="5"/>
      <c r="E8" s="5"/>
      <c r="F8" s="5"/>
      <c r="G8" s="5"/>
      <c r="H8" s="5"/>
      <c r="I8" s="5"/>
    </row>
    <row r="9" spans="1:16" x14ac:dyDescent="0.35">
      <c r="A9" s="71" t="s">
        <v>3</v>
      </c>
      <c r="B9" s="88">
        <f>0.23*B6</f>
        <v>487611.5</v>
      </c>
      <c r="C9" s="73"/>
      <c r="D9" s="5"/>
      <c r="E9" s="5"/>
      <c r="F9" s="5"/>
      <c r="G9" s="5"/>
      <c r="H9" s="5"/>
      <c r="I9" s="5"/>
    </row>
    <row r="10" spans="1:16" x14ac:dyDescent="0.35">
      <c r="A10" s="74"/>
      <c r="B10" s="87"/>
      <c r="C10" s="76"/>
      <c r="D10" s="5"/>
      <c r="E10" s="5"/>
      <c r="G10" s="5"/>
      <c r="H10" s="5"/>
      <c r="I10" s="5"/>
    </row>
    <row r="11" spans="1:16" ht="16" thickBot="1" x14ac:dyDescent="0.4">
      <c r="A11" s="66" t="s">
        <v>105</v>
      </c>
      <c r="B11" s="77"/>
      <c r="C11" s="78"/>
      <c r="D11" s="5"/>
      <c r="E11" s="5"/>
      <c r="F11" s="5"/>
      <c r="G11" s="5"/>
      <c r="H11" s="5"/>
      <c r="I11" s="5"/>
    </row>
    <row r="12" spans="1:16" x14ac:dyDescent="0.35">
      <c r="A12" s="68" t="s">
        <v>78</v>
      </c>
      <c r="B12" s="69">
        <v>19450</v>
      </c>
      <c r="C12" s="69">
        <v>18865</v>
      </c>
      <c r="D12" s="5"/>
      <c r="F12" s="5"/>
      <c r="G12" s="5"/>
      <c r="H12" s="5"/>
      <c r="I12" s="5"/>
    </row>
    <row r="13" spans="1:16" x14ac:dyDescent="0.35">
      <c r="A13" s="71" t="s">
        <v>106</v>
      </c>
      <c r="B13" s="79">
        <v>109</v>
      </c>
      <c r="C13" s="79">
        <v>107.07982116569434</v>
      </c>
      <c r="D13" s="5"/>
      <c r="E13" s="5"/>
      <c r="F13" s="5"/>
      <c r="G13" s="5"/>
      <c r="H13" s="5"/>
      <c r="I13" s="5"/>
    </row>
    <row r="14" spans="1:16" x14ac:dyDescent="0.35">
      <c r="A14" s="75" t="s">
        <v>107</v>
      </c>
      <c r="B14" s="75">
        <v>2011560</v>
      </c>
      <c r="C14" s="76"/>
      <c r="D14" s="5"/>
      <c r="E14" s="5"/>
      <c r="F14" s="5"/>
      <c r="G14" s="5"/>
      <c r="H14" s="5"/>
      <c r="I14" s="5"/>
    </row>
    <row r="15" spans="1:16" x14ac:dyDescent="0.35">
      <c r="A15" s="13"/>
      <c r="B15" s="84"/>
      <c r="C15" s="85"/>
      <c r="D15" s="5"/>
      <c r="E15" s="5"/>
      <c r="F15" s="5"/>
      <c r="G15" s="5"/>
    </row>
    <row r="16" spans="1:16" x14ac:dyDescent="0.35">
      <c r="A16" s="1"/>
      <c r="B16" s="5"/>
      <c r="C16" s="5"/>
      <c r="D16" s="5"/>
      <c r="E16" s="5"/>
      <c r="F16" s="5"/>
      <c r="G16" s="5"/>
      <c r="N16" s="5"/>
      <c r="O16" s="5"/>
      <c r="P16" s="13"/>
    </row>
    <row r="17" spans="1:16" ht="21" x14ac:dyDescent="0.5">
      <c r="A17" s="89" t="s">
        <v>5</v>
      </c>
      <c r="B17" s="89"/>
      <c r="C17" s="89"/>
      <c r="D17" s="89"/>
      <c r="E17" s="89"/>
      <c r="F17" s="89"/>
      <c r="G17" s="89"/>
      <c r="N17" s="5"/>
      <c r="O17" s="5"/>
      <c r="P17" s="13"/>
    </row>
    <row r="18" spans="1:16" x14ac:dyDescent="0.35">
      <c r="A18" s="1" t="s">
        <v>94</v>
      </c>
      <c r="B18" s="8" t="s">
        <v>98</v>
      </c>
      <c r="C18" s="8" t="s">
        <v>99</v>
      </c>
      <c r="D18" s="8" t="s">
        <v>100</v>
      </c>
      <c r="E18" s="8" t="s">
        <v>101</v>
      </c>
      <c r="F18" s="8" t="s">
        <v>102</v>
      </c>
      <c r="G18" s="8" t="s">
        <v>103</v>
      </c>
      <c r="N18" s="5"/>
      <c r="O18" s="5"/>
      <c r="P18" s="13"/>
    </row>
    <row r="19" spans="1:16" x14ac:dyDescent="0.35">
      <c r="A19" t="s">
        <v>6</v>
      </c>
      <c r="B19" s="20">
        <v>0.12</v>
      </c>
      <c r="C19" s="20">
        <v>0.13</v>
      </c>
      <c r="D19" s="9">
        <v>0.14699999999999999</v>
      </c>
      <c r="E19" s="9">
        <v>0.13</v>
      </c>
      <c r="F19" s="9">
        <v>0.14000000000000001</v>
      </c>
      <c r="G19" s="9">
        <v>0.14000000000000001</v>
      </c>
      <c r="N19" s="5"/>
      <c r="O19" s="11"/>
      <c r="P19" s="13"/>
    </row>
    <row r="20" spans="1:16" x14ac:dyDescent="0.35">
      <c r="A20" t="s">
        <v>7</v>
      </c>
      <c r="B20" s="9">
        <v>0.11</v>
      </c>
      <c r="C20" s="9">
        <v>0.11</v>
      </c>
      <c r="D20" s="9">
        <v>0.13300000000000001</v>
      </c>
      <c r="E20" s="9">
        <v>0.13</v>
      </c>
      <c r="F20" s="9">
        <v>0.14000000000000001</v>
      </c>
      <c r="G20" s="9">
        <v>0.14000000000000001</v>
      </c>
      <c r="N20" s="5"/>
      <c r="O20" s="11"/>
      <c r="P20" s="13"/>
    </row>
    <row r="21" spans="1:16" x14ac:dyDescent="0.35">
      <c r="A21" t="s">
        <v>8</v>
      </c>
      <c r="B21" s="9">
        <v>0.08</v>
      </c>
      <c r="C21" s="9">
        <v>0.06</v>
      </c>
      <c r="D21" s="9">
        <v>7.2999999999999995E-2</v>
      </c>
      <c r="E21" s="9">
        <v>7.0000000000000007E-2</v>
      </c>
      <c r="F21" s="9">
        <v>0.06</v>
      </c>
      <c r="G21" s="9">
        <v>0.06</v>
      </c>
      <c r="N21" s="5"/>
      <c r="O21" s="11"/>
      <c r="P21" s="13"/>
    </row>
    <row r="22" spans="1:16" x14ac:dyDescent="0.35">
      <c r="A22" t="s">
        <v>9</v>
      </c>
      <c r="B22" s="9">
        <v>0.06</v>
      </c>
      <c r="C22" s="9">
        <v>0.04</v>
      </c>
      <c r="D22" s="9">
        <v>5.2999999999999999E-2</v>
      </c>
      <c r="E22" s="9">
        <v>0.05</v>
      </c>
      <c r="F22" s="9">
        <v>0.06</v>
      </c>
      <c r="G22" s="9">
        <v>0.06</v>
      </c>
      <c r="N22" s="5"/>
      <c r="O22" s="11"/>
      <c r="P22" s="13"/>
    </row>
    <row r="23" spans="1:16" x14ac:dyDescent="0.35">
      <c r="A23" t="s">
        <v>10</v>
      </c>
      <c r="B23" s="9">
        <v>0.05</v>
      </c>
      <c r="C23" s="9">
        <v>0.06</v>
      </c>
      <c r="D23" s="9">
        <v>4.9000000000000002E-2</v>
      </c>
      <c r="E23" s="9">
        <v>0.04</v>
      </c>
      <c r="F23" s="9">
        <v>0.06</v>
      </c>
      <c r="G23" s="9">
        <v>0.05</v>
      </c>
      <c r="N23" s="5"/>
      <c r="O23" s="11"/>
      <c r="P23" s="13"/>
    </row>
    <row r="24" spans="1:16" x14ac:dyDescent="0.35">
      <c r="A24" t="s">
        <v>14</v>
      </c>
      <c r="B24" s="9">
        <v>0.04</v>
      </c>
      <c r="C24" s="9">
        <v>3.17437905062075E-2</v>
      </c>
      <c r="D24" s="9">
        <v>3.2000000000000001E-2</v>
      </c>
      <c r="E24" s="9">
        <v>0.04</v>
      </c>
      <c r="F24" s="9">
        <v>0.04</v>
      </c>
      <c r="G24" s="9">
        <v>0.04</v>
      </c>
      <c r="N24" s="5"/>
      <c r="O24" s="11"/>
      <c r="P24" s="13"/>
    </row>
    <row r="25" spans="1:16" x14ac:dyDescent="0.35">
      <c r="A25" t="s">
        <v>11</v>
      </c>
      <c r="B25" s="9">
        <v>0.04</v>
      </c>
      <c r="C25" s="9">
        <v>1.647781931184953E-2</v>
      </c>
      <c r="D25" s="9">
        <v>4.2000000000000003E-2</v>
      </c>
      <c r="E25" s="9"/>
      <c r="N25" s="5"/>
      <c r="O25" s="11"/>
      <c r="P25" s="13"/>
    </row>
    <row r="26" spans="1:16" x14ac:dyDescent="0.35">
      <c r="A26" t="s">
        <v>17</v>
      </c>
      <c r="B26" s="9">
        <v>0.04</v>
      </c>
      <c r="C26" s="9">
        <v>2.6599999999999999E-2</v>
      </c>
      <c r="D26" s="9">
        <v>2.5999999999999999E-2</v>
      </c>
      <c r="E26" s="9">
        <v>0.05</v>
      </c>
      <c r="F26" s="9">
        <v>0.06</v>
      </c>
      <c r="G26" s="9">
        <v>7.0000000000000007E-2</v>
      </c>
      <c r="N26" s="5"/>
      <c r="O26" s="11"/>
      <c r="P26" s="13"/>
    </row>
    <row r="27" spans="1:16" x14ac:dyDescent="0.35">
      <c r="A27" t="s">
        <v>12</v>
      </c>
      <c r="B27" s="9">
        <v>0.03</v>
      </c>
      <c r="C27" s="9">
        <v>3.0630167160143825E-2</v>
      </c>
      <c r="D27" s="9">
        <v>3.7999999999999999E-2</v>
      </c>
      <c r="E27" s="9"/>
      <c r="F27" s="9"/>
      <c r="G27" s="9"/>
      <c r="N27" s="5"/>
      <c r="O27" s="11"/>
      <c r="P27" s="13"/>
    </row>
    <row r="28" spans="1:16" x14ac:dyDescent="0.35">
      <c r="A28" s="10" t="s">
        <v>87</v>
      </c>
      <c r="B28" s="9">
        <v>0.03</v>
      </c>
      <c r="G28" s="5"/>
      <c r="N28" s="5"/>
      <c r="O28" s="11"/>
      <c r="P28" s="13"/>
    </row>
    <row r="29" spans="1:16" x14ac:dyDescent="0.35">
      <c r="A29" t="s">
        <v>16</v>
      </c>
      <c r="B29" s="9">
        <v>0.03</v>
      </c>
      <c r="C29" s="9">
        <v>0.03</v>
      </c>
      <c r="D29" s="9">
        <v>2.8000000000000001E-2</v>
      </c>
      <c r="E29" s="9">
        <v>0.03</v>
      </c>
      <c r="F29" s="9">
        <v>0.05</v>
      </c>
      <c r="G29" s="9">
        <v>0.06</v>
      </c>
      <c r="N29" s="5"/>
      <c r="O29" s="11"/>
      <c r="P29" s="13"/>
    </row>
    <row r="30" spans="1:16" x14ac:dyDescent="0.35">
      <c r="A30" t="s">
        <v>18</v>
      </c>
      <c r="B30" s="9">
        <v>0.02</v>
      </c>
      <c r="C30" s="9">
        <v>0.03</v>
      </c>
      <c r="D30" s="9">
        <v>2.5000000000000001E-2</v>
      </c>
      <c r="E30" s="9">
        <v>0.03</v>
      </c>
      <c r="F30" s="9">
        <v>0.04</v>
      </c>
      <c r="G30" s="9">
        <v>0.04</v>
      </c>
    </row>
    <row r="31" spans="1:16" x14ac:dyDescent="0.35">
      <c r="A31" t="s">
        <v>13</v>
      </c>
      <c r="B31" s="21">
        <v>0.02</v>
      </c>
      <c r="C31" s="21">
        <v>0.02</v>
      </c>
      <c r="D31" s="9">
        <v>3.3000000000000002E-2</v>
      </c>
      <c r="E31" s="9">
        <v>0.04</v>
      </c>
      <c r="F31" s="9">
        <v>0.05</v>
      </c>
      <c r="G31" s="9">
        <v>0.05</v>
      </c>
    </row>
    <row r="32" spans="1:16" x14ac:dyDescent="0.35">
      <c r="A32" t="s">
        <v>15</v>
      </c>
      <c r="B32" s="9">
        <v>0.02</v>
      </c>
      <c r="C32" s="9">
        <v>1.6299999999999999E-2</v>
      </c>
      <c r="D32" s="9">
        <v>2.8000000000000001E-2</v>
      </c>
      <c r="E32" s="9">
        <v>0.03</v>
      </c>
      <c r="F32" s="9"/>
      <c r="G32" s="9"/>
      <c r="N32" s="5"/>
      <c r="O32" s="11"/>
      <c r="P32" s="13"/>
    </row>
    <row r="33" spans="1:16" x14ac:dyDescent="0.35">
      <c r="A33" s="10" t="s">
        <v>55</v>
      </c>
      <c r="B33" s="9">
        <v>0.02</v>
      </c>
      <c r="C33" s="9">
        <v>2.8469836093551727E-2</v>
      </c>
    </row>
    <row r="34" spans="1:16" x14ac:dyDescent="0.35">
      <c r="A34" s="10" t="s">
        <v>62</v>
      </c>
      <c r="B34" s="9">
        <v>0.02</v>
      </c>
      <c r="C34" s="9">
        <v>3.9118629125977564E-2</v>
      </c>
      <c r="F34" s="9"/>
      <c r="G34" s="9"/>
      <c r="N34" s="5"/>
      <c r="O34" s="11"/>
      <c r="P34" s="13"/>
    </row>
    <row r="35" spans="1:16" x14ac:dyDescent="0.35">
      <c r="A35" s="10" t="s">
        <v>61</v>
      </c>
      <c r="B35" s="9">
        <v>0.02</v>
      </c>
      <c r="C35" s="9">
        <v>3.5799999999999998E-2</v>
      </c>
      <c r="N35" s="5"/>
      <c r="O35" s="11"/>
      <c r="P35" s="13"/>
    </row>
    <row r="36" spans="1:16" x14ac:dyDescent="0.35">
      <c r="G36" s="5"/>
      <c r="N36" s="5"/>
      <c r="O36" s="11"/>
      <c r="P36" s="13"/>
    </row>
    <row r="37" spans="1:16" x14ac:dyDescent="0.35">
      <c r="B37" s="5"/>
      <c r="C37" s="7"/>
      <c r="D37" s="5"/>
      <c r="E37" s="5"/>
      <c r="F37" s="5"/>
      <c r="G37" s="5"/>
      <c r="N37" s="5"/>
      <c r="O37" s="5"/>
      <c r="P37" s="13"/>
    </row>
    <row r="38" spans="1:16" ht="21" x14ac:dyDescent="0.5">
      <c r="A38" s="91" t="s">
        <v>88</v>
      </c>
      <c r="B38" s="91"/>
      <c r="C38" s="91"/>
      <c r="D38" s="91"/>
      <c r="E38" s="91"/>
      <c r="F38" s="91"/>
      <c r="G38" s="91"/>
      <c r="H38" s="60"/>
      <c r="N38" s="5"/>
      <c r="O38" s="5"/>
      <c r="P38" s="13"/>
    </row>
    <row r="39" spans="1:16" x14ac:dyDescent="0.35">
      <c r="A39" t="s">
        <v>104</v>
      </c>
      <c r="B39" s="9" t="s">
        <v>1</v>
      </c>
      <c r="C39" s="9" t="s">
        <v>20</v>
      </c>
      <c r="D39" s="9" t="s">
        <v>21</v>
      </c>
      <c r="E39" s="9" t="s">
        <v>22</v>
      </c>
      <c r="F39" s="10" t="s">
        <v>23</v>
      </c>
      <c r="G39" s="9" t="s">
        <v>24</v>
      </c>
      <c r="H39" s="9" t="s">
        <v>25</v>
      </c>
      <c r="I39" s="7"/>
      <c r="J39" s="2"/>
      <c r="P39" s="13"/>
    </row>
    <row r="40" spans="1:16" x14ac:dyDescent="0.35">
      <c r="A40" s="3">
        <v>2019</v>
      </c>
      <c r="B40" s="9">
        <v>0.44</v>
      </c>
      <c r="C40" s="9">
        <v>0.11</v>
      </c>
      <c r="D40" s="9">
        <v>0.18</v>
      </c>
      <c r="E40" s="9">
        <v>0.12</v>
      </c>
      <c r="F40" s="20">
        <v>0.05</v>
      </c>
      <c r="G40" s="9">
        <v>0.06</v>
      </c>
      <c r="H40" s="9">
        <v>0.05</v>
      </c>
      <c r="I40" s="7"/>
      <c r="J40" s="2"/>
      <c r="P40" s="13"/>
    </row>
    <row r="41" spans="1:16" x14ac:dyDescent="0.35">
      <c r="A41" s="19">
        <v>2018</v>
      </c>
      <c r="B41" s="9">
        <v>0.36125719230865511</v>
      </c>
      <c r="C41" s="9">
        <v>0.13871169615110912</v>
      </c>
      <c r="D41" s="9">
        <v>0.19192816452640726</v>
      </c>
      <c r="E41" s="9">
        <v>0.12949695857873902</v>
      </c>
      <c r="F41" s="20">
        <v>5.87056884054084E-2</v>
      </c>
      <c r="G41" s="20">
        <v>6.4761353030156732E-2</v>
      </c>
      <c r="H41" s="20">
        <v>5.5138946999524388E-2</v>
      </c>
      <c r="I41" s="7"/>
      <c r="J41" s="2"/>
    </row>
    <row r="42" spans="1:16" x14ac:dyDescent="0.35">
      <c r="A42" s="3">
        <v>2017</v>
      </c>
      <c r="B42" s="9">
        <v>0.38198803231105777</v>
      </c>
      <c r="C42" s="9">
        <v>9.9384591813283629E-2</v>
      </c>
      <c r="D42" s="9">
        <v>0.20145978567111839</v>
      </c>
      <c r="E42" s="9">
        <v>0.12171973817488488</v>
      </c>
      <c r="F42" s="9">
        <v>5.5905109675442405E-2</v>
      </c>
      <c r="G42" s="9">
        <v>6.0054646204131659E-2</v>
      </c>
      <c r="H42" s="9">
        <v>7.9488096150081289E-2</v>
      </c>
      <c r="I42" s="7"/>
      <c r="J42" s="2"/>
    </row>
    <row r="43" spans="1:16" s="13" customFormat="1" x14ac:dyDescent="0.35">
      <c r="A43" s="13" t="s">
        <v>34</v>
      </c>
      <c r="B43" s="21">
        <v>0.33959629094334109</v>
      </c>
      <c r="C43" s="21">
        <v>0.11262768151480212</v>
      </c>
      <c r="D43" s="21">
        <v>0.20482632066126438</v>
      </c>
      <c r="E43" s="21">
        <v>0.14202893843680475</v>
      </c>
      <c r="F43" s="21">
        <v>7.1948229104077693E-2</v>
      </c>
      <c r="G43" s="21">
        <v>5.7162344305688631E-2</v>
      </c>
      <c r="H43" s="21">
        <v>7.1810195034021335E-2</v>
      </c>
      <c r="I43" s="12"/>
      <c r="J43" s="14"/>
    </row>
    <row r="44" spans="1:16" s="13" customFormat="1" x14ac:dyDescent="0.35">
      <c r="A44" s="13" t="s">
        <v>36</v>
      </c>
      <c r="B44" s="21">
        <v>0.38695239580401491</v>
      </c>
      <c r="C44" s="21">
        <v>9.7833735233038441E-2</v>
      </c>
      <c r="D44" s="21">
        <v>0.20106554134749238</v>
      </c>
      <c r="E44" s="21">
        <v>0.11934139161259404</v>
      </c>
      <c r="F44" s="21">
        <v>5.4026350421043826E-2</v>
      </c>
      <c r="G44" s="21">
        <v>6.0393354582036984E-2</v>
      </c>
      <c r="H44" s="21">
        <v>8.0387230999779402E-2</v>
      </c>
      <c r="I44" s="12"/>
      <c r="J44" s="14"/>
    </row>
    <row r="45" spans="1:16" x14ac:dyDescent="0.35">
      <c r="A45" s="3">
        <v>2016</v>
      </c>
      <c r="B45" s="9">
        <v>0.36</v>
      </c>
      <c r="C45" s="9">
        <v>0.12</v>
      </c>
      <c r="D45" s="9">
        <v>0.21</v>
      </c>
      <c r="E45" s="9">
        <v>0.12</v>
      </c>
      <c r="F45" s="9">
        <v>0.06</v>
      </c>
      <c r="G45" s="9">
        <v>0.06</v>
      </c>
      <c r="H45" s="9">
        <v>0.06</v>
      </c>
      <c r="I45" s="7"/>
      <c r="J45" s="2"/>
    </row>
    <row r="46" spans="1:16" x14ac:dyDescent="0.35">
      <c r="A46" s="3">
        <v>2015</v>
      </c>
      <c r="B46" s="9">
        <v>0.38</v>
      </c>
      <c r="C46" s="9">
        <v>0.1</v>
      </c>
      <c r="D46" s="9">
        <v>0.21</v>
      </c>
      <c r="E46" s="9">
        <v>0.13</v>
      </c>
      <c r="F46" s="9">
        <v>0.05</v>
      </c>
      <c r="G46" s="9">
        <v>7.0000000000000007E-2</v>
      </c>
      <c r="H46" s="9">
        <v>0.06</v>
      </c>
      <c r="I46" s="7"/>
      <c r="J46" s="2"/>
    </row>
    <row r="47" spans="1:16" x14ac:dyDescent="0.35">
      <c r="A47" s="3">
        <v>2014</v>
      </c>
      <c r="B47" s="9">
        <v>0.38</v>
      </c>
      <c r="C47" s="9">
        <v>0.1</v>
      </c>
      <c r="D47" s="9">
        <v>0.21</v>
      </c>
      <c r="E47" s="9">
        <v>0.12</v>
      </c>
      <c r="F47" s="9">
        <v>0.06</v>
      </c>
      <c r="G47" s="9">
        <v>7.0000000000000007E-2</v>
      </c>
      <c r="H47" s="9">
        <v>0.06</v>
      </c>
      <c r="I47" s="5"/>
    </row>
    <row r="50" spans="1:12" ht="21" x14ac:dyDescent="0.5">
      <c r="A50" s="90" t="s">
        <v>109</v>
      </c>
      <c r="B50" s="90"/>
      <c r="C50" s="90"/>
      <c r="D50" s="90"/>
      <c r="E50" s="90"/>
      <c r="F50" s="90"/>
      <c r="G50" s="90"/>
      <c r="H50" s="26"/>
      <c r="I50" s="26"/>
    </row>
    <row r="51" spans="1:12" ht="15" customHeight="1" x14ac:dyDescent="0.35">
      <c r="A51" t="s">
        <v>104</v>
      </c>
      <c r="B51" s="9" t="s">
        <v>26</v>
      </c>
      <c r="C51" s="9" t="s">
        <v>27</v>
      </c>
      <c r="D51" s="9" t="s">
        <v>28</v>
      </c>
      <c r="E51" s="9" t="s">
        <v>29</v>
      </c>
      <c r="F51" s="10" t="s">
        <v>30</v>
      </c>
      <c r="G51" s="9" t="s">
        <v>31</v>
      </c>
      <c r="H51" s="9" t="s">
        <v>32</v>
      </c>
      <c r="I51" s="9" t="s">
        <v>33</v>
      </c>
      <c r="J51" s="10"/>
      <c r="K51" s="10"/>
      <c r="L51" s="10"/>
    </row>
    <row r="52" spans="1:12" x14ac:dyDescent="0.35">
      <c r="A52" s="3">
        <v>2019</v>
      </c>
      <c r="B52" s="18">
        <v>0.12076682702063166</v>
      </c>
      <c r="C52" s="9">
        <v>0.41191073039618148</v>
      </c>
      <c r="D52" s="9">
        <v>0.21406848498281475</v>
      </c>
      <c r="E52" s="9">
        <v>0.72</v>
      </c>
      <c r="F52" s="21">
        <v>0.21</v>
      </c>
      <c r="G52" s="9">
        <v>5.43272157411194E-2</v>
      </c>
      <c r="H52" s="9">
        <v>0.18075689985109245</v>
      </c>
      <c r="I52" s="9">
        <v>1.8169842008160259E-2</v>
      </c>
      <c r="J52" s="10"/>
      <c r="K52" s="10"/>
      <c r="L52" s="10"/>
    </row>
    <row r="53" spans="1:12" x14ac:dyDescent="0.35">
      <c r="A53" s="19">
        <v>2018</v>
      </c>
      <c r="B53" s="9">
        <v>0.03</v>
      </c>
      <c r="C53" s="9">
        <v>0.45</v>
      </c>
      <c r="D53" s="9">
        <v>0.25</v>
      </c>
      <c r="E53" s="9">
        <v>0.72</v>
      </c>
      <c r="F53" s="9">
        <v>0.18</v>
      </c>
      <c r="G53" s="9">
        <v>7.0000000000000007E-2</v>
      </c>
      <c r="H53" s="9">
        <v>0.18</v>
      </c>
      <c r="I53" s="9">
        <v>0.02</v>
      </c>
    </row>
    <row r="54" spans="1:12" x14ac:dyDescent="0.35">
      <c r="A54" s="3">
        <v>2017</v>
      </c>
      <c r="B54" s="9">
        <v>2.5612712898816316E-2</v>
      </c>
      <c r="C54" s="9">
        <v>0.4713590602352738</v>
      </c>
      <c r="D54" s="9">
        <v>0.22978355079139656</v>
      </c>
      <c r="E54" s="9">
        <f>C54+D54+I54</f>
        <v>0.73071979006954446</v>
      </c>
      <c r="F54" s="9">
        <v>0.19488743510348522</v>
      </c>
      <c r="G54" s="9">
        <v>4.8780061928154025E-2</v>
      </c>
      <c r="H54" s="9">
        <f>F54+G54</f>
        <v>0.24366749703163926</v>
      </c>
      <c r="I54" s="9">
        <v>2.9577179042874106E-2</v>
      </c>
    </row>
    <row r="55" spans="1:12" x14ac:dyDescent="0.35">
      <c r="A55" t="s">
        <v>34</v>
      </c>
      <c r="B55" s="9">
        <v>2.8169125249607338E-2</v>
      </c>
      <c r="C55" s="9">
        <v>0.50004340997166508</v>
      </c>
      <c r="D55" s="9">
        <v>0.15521038050813346</v>
      </c>
      <c r="E55" s="9">
        <f>B55+C55+D55</f>
        <v>0.68342291572940583</v>
      </c>
      <c r="F55" s="9">
        <v>0.27485615513934603</v>
      </c>
      <c r="G55" s="9">
        <v>3.2218091697645598E-2</v>
      </c>
      <c r="H55" s="9">
        <f>F55+G55</f>
        <v>0.30707424683699164</v>
      </c>
      <c r="I55" s="9">
        <v>9.5028374336024752E-3</v>
      </c>
    </row>
    <row r="56" spans="1:12" x14ac:dyDescent="0.35">
      <c r="A56" t="s">
        <v>35</v>
      </c>
      <c r="B56" s="9">
        <v>2.5311691148110802E-2</v>
      </c>
      <c r="C56" s="9">
        <v>0.46798143096790384</v>
      </c>
      <c r="D56" s="9">
        <v>0.23856466400553911</v>
      </c>
      <c r="E56" s="9">
        <f>B56+C56+D56</f>
        <v>0.73185778612155383</v>
      </c>
      <c r="F56" s="9">
        <v>0.18547098704907597</v>
      </c>
      <c r="G56" s="9">
        <v>5.0730261109587955E-2</v>
      </c>
      <c r="H56" s="9">
        <f>F56+G56</f>
        <v>0.23620124815866392</v>
      </c>
      <c r="I56" s="9">
        <v>3.194096571978234E-2</v>
      </c>
    </row>
    <row r="57" spans="1:12" x14ac:dyDescent="0.35">
      <c r="A57" s="3">
        <v>2016</v>
      </c>
      <c r="B57" s="9">
        <v>0.04</v>
      </c>
      <c r="C57" s="9">
        <v>0.42</v>
      </c>
      <c r="D57" s="9">
        <v>0.2</v>
      </c>
      <c r="E57" s="9">
        <v>0.66</v>
      </c>
      <c r="F57" s="9">
        <v>0.27</v>
      </c>
      <c r="G57" s="9">
        <v>0.04</v>
      </c>
      <c r="H57" s="9">
        <v>0.31</v>
      </c>
      <c r="I57" s="9">
        <v>0.03</v>
      </c>
    </row>
    <row r="58" spans="1:12" x14ac:dyDescent="0.35">
      <c r="A58" s="3">
        <v>2015</v>
      </c>
      <c r="B58" s="9">
        <v>0.04</v>
      </c>
      <c r="C58" s="9">
        <v>0.43</v>
      </c>
      <c r="D58" s="9">
        <v>0.19</v>
      </c>
      <c r="E58" s="9">
        <v>0.66</v>
      </c>
      <c r="F58" s="9">
        <v>0.26</v>
      </c>
      <c r="G58" s="9">
        <v>0.06</v>
      </c>
      <c r="H58" s="9">
        <v>0.32</v>
      </c>
      <c r="I58" s="9">
        <v>0.02</v>
      </c>
    </row>
    <row r="59" spans="1:12" x14ac:dyDescent="0.35">
      <c r="A59" s="3">
        <v>2014</v>
      </c>
      <c r="B59" s="9">
        <v>0.02</v>
      </c>
      <c r="C59" s="9">
        <v>0.44</v>
      </c>
      <c r="D59" s="9">
        <v>0.17</v>
      </c>
      <c r="E59" s="9">
        <v>0.63</v>
      </c>
      <c r="F59" s="9">
        <v>0.25</v>
      </c>
      <c r="G59" s="9">
        <v>0.08</v>
      </c>
      <c r="H59" s="9">
        <v>0.33</v>
      </c>
      <c r="I59" s="9">
        <v>0.04</v>
      </c>
    </row>
    <row r="60" spans="1:12" x14ac:dyDescent="0.35">
      <c r="I60" s="5"/>
    </row>
    <row r="61" spans="1:12" ht="21" x14ac:dyDescent="0.5">
      <c r="A61" s="91" t="s">
        <v>89</v>
      </c>
      <c r="B61" s="91"/>
      <c r="C61" s="91"/>
      <c r="D61" s="91"/>
      <c r="E61" s="91"/>
      <c r="F61" s="91"/>
      <c r="G61" s="91"/>
      <c r="H61" s="5"/>
      <c r="I61" s="5"/>
    </row>
    <row r="62" spans="1:12" x14ac:dyDescent="0.35">
      <c r="A62" s="10" t="s">
        <v>104</v>
      </c>
      <c r="B62" s="9" t="s">
        <v>37</v>
      </c>
      <c r="C62" s="9" t="s">
        <v>38</v>
      </c>
      <c r="D62" s="9" t="s">
        <v>39</v>
      </c>
      <c r="E62" s="9" t="s">
        <v>40</v>
      </c>
      <c r="F62" s="10" t="s">
        <v>41</v>
      </c>
      <c r="G62" s="5"/>
      <c r="H62" s="5"/>
      <c r="I62" s="5"/>
    </row>
    <row r="63" spans="1:12" x14ac:dyDescent="0.35">
      <c r="A63" s="19">
        <v>2019</v>
      </c>
      <c r="B63" s="9">
        <v>0.26</v>
      </c>
      <c r="C63" s="9">
        <v>0.27</v>
      </c>
      <c r="D63" s="9">
        <v>0.14000000000000001</v>
      </c>
      <c r="E63" s="9">
        <v>0.32</v>
      </c>
      <c r="F63" s="20">
        <v>0.01</v>
      </c>
      <c r="G63" s="5"/>
      <c r="H63" s="5"/>
      <c r="I63" s="5"/>
    </row>
    <row r="64" spans="1:12" x14ac:dyDescent="0.35">
      <c r="A64" s="19">
        <v>2018</v>
      </c>
      <c r="B64" s="9">
        <v>0.34</v>
      </c>
      <c r="C64" s="9">
        <v>0.23</v>
      </c>
      <c r="D64" s="9">
        <v>0.13</v>
      </c>
      <c r="E64" s="9">
        <v>0.28999999999999998</v>
      </c>
      <c r="F64" s="9">
        <v>0</v>
      </c>
      <c r="G64" s="5"/>
      <c r="H64" s="5"/>
      <c r="I64" s="5"/>
    </row>
    <row r="65" spans="1:9" x14ac:dyDescent="0.35">
      <c r="A65" s="3">
        <v>2017</v>
      </c>
      <c r="B65" s="9">
        <v>0.30625375460347032</v>
      </c>
      <c r="C65" s="9">
        <v>0.26065775332267294</v>
      </c>
      <c r="D65" s="9">
        <v>0.13219686746358578</v>
      </c>
      <c r="E65" s="9">
        <v>0.29341579192265688</v>
      </c>
      <c r="F65" s="9">
        <v>7.4758326876140889E-3</v>
      </c>
      <c r="G65" s="5"/>
      <c r="H65" s="5"/>
      <c r="I65" s="5"/>
    </row>
    <row r="66" spans="1:9" x14ac:dyDescent="0.35">
      <c r="A66" t="s">
        <v>34</v>
      </c>
      <c r="B66" s="9">
        <v>0.12477718360071301</v>
      </c>
      <c r="C66" s="9">
        <v>0.20754162399969658</v>
      </c>
      <c r="D66" s="9">
        <v>0.27115333560890509</v>
      </c>
      <c r="E66" s="9">
        <v>0.38112033981871279</v>
      </c>
      <c r="F66" s="9">
        <v>1.5407516971972542E-2</v>
      </c>
      <c r="G66" s="5"/>
      <c r="H66" s="5"/>
      <c r="I66" s="5"/>
    </row>
    <row r="67" spans="1:9" x14ac:dyDescent="0.35">
      <c r="A67" t="s">
        <v>35</v>
      </c>
      <c r="B67" s="9">
        <v>0.33235081816021023</v>
      </c>
      <c r="C67" s="9">
        <v>0.2711621391009274</v>
      </c>
      <c r="D67" s="9">
        <v>0.11835967065478009</v>
      </c>
      <c r="E67" s="9">
        <v>0.28820116477885743</v>
      </c>
      <c r="F67" s="9">
        <v>6.6848273150171477E-3</v>
      </c>
      <c r="G67" s="5"/>
      <c r="H67" s="5"/>
      <c r="I67" s="5"/>
    </row>
    <row r="68" spans="1:9" x14ac:dyDescent="0.35">
      <c r="B68" s="9"/>
      <c r="C68" s="9"/>
      <c r="D68" s="9"/>
      <c r="E68" s="9"/>
      <c r="F68" s="9"/>
      <c r="G68" s="5"/>
      <c r="H68" s="5"/>
      <c r="I68" s="5"/>
    </row>
    <row r="69" spans="1:9" x14ac:dyDescent="0.35">
      <c r="F69" s="5"/>
      <c r="G69" s="5"/>
      <c r="H69" s="5"/>
      <c r="I69" s="5"/>
    </row>
    <row r="70" spans="1:9" ht="21" x14ac:dyDescent="0.5">
      <c r="A70" s="92" t="s">
        <v>82</v>
      </c>
      <c r="B70" s="92"/>
      <c r="C70" s="92"/>
      <c r="D70" s="92"/>
      <c r="E70" s="92"/>
      <c r="F70" s="92"/>
      <c r="G70" s="92"/>
    </row>
    <row r="71" spans="1:9" x14ac:dyDescent="0.35">
      <c r="A71" s="13" t="s">
        <v>108</v>
      </c>
      <c r="B71" s="21" t="s">
        <v>2</v>
      </c>
      <c r="C71" s="21" t="s">
        <v>3</v>
      </c>
      <c r="D71" s="21" t="s">
        <v>1</v>
      </c>
      <c r="E71" s="21" t="s">
        <v>19</v>
      </c>
      <c r="F71" s="5"/>
    </row>
    <row r="72" spans="1:9" x14ac:dyDescent="0.35">
      <c r="A72" s="86" t="s">
        <v>42</v>
      </c>
      <c r="B72" s="21">
        <f>B73+B74</f>
        <v>0.95199999999999996</v>
      </c>
      <c r="C72" s="21">
        <f>C73+C74</f>
        <v>0.878</v>
      </c>
      <c r="D72" s="21">
        <f>D73+D74</f>
        <v>0.89100000000000001</v>
      </c>
      <c r="E72" s="21">
        <f>E73+E74</f>
        <v>0.91900000000000004</v>
      </c>
      <c r="F72" s="5"/>
    </row>
    <row r="73" spans="1:9" x14ac:dyDescent="0.35">
      <c r="A73" s="13" t="s">
        <v>43</v>
      </c>
      <c r="B73" s="21">
        <v>0.52300000000000002</v>
      </c>
      <c r="C73" s="21">
        <v>0.622</v>
      </c>
      <c r="D73" s="21">
        <v>0.56399999999999995</v>
      </c>
      <c r="E73" s="21">
        <v>0.55900000000000005</v>
      </c>
      <c r="F73" s="5"/>
    </row>
    <row r="74" spans="1:9" x14ac:dyDescent="0.35">
      <c r="A74" s="86" t="s">
        <v>44</v>
      </c>
      <c r="B74" s="21">
        <v>0.42899999999999999</v>
      </c>
      <c r="C74" s="21">
        <v>0.25600000000000001</v>
      </c>
      <c r="D74" s="21">
        <v>0.32700000000000001</v>
      </c>
      <c r="E74" s="21">
        <v>0.36</v>
      </c>
      <c r="F74" s="5"/>
    </row>
    <row r="75" spans="1:9" x14ac:dyDescent="0.35">
      <c r="A75" s="13" t="s">
        <v>45</v>
      </c>
      <c r="B75" s="21">
        <v>4.7E-2</v>
      </c>
      <c r="C75" s="21">
        <v>0.11799999999999999</v>
      </c>
      <c r="D75" s="21">
        <v>0.109</v>
      </c>
      <c r="E75" s="21">
        <v>0.08</v>
      </c>
      <c r="F75" s="5"/>
    </row>
    <row r="76" spans="1:9" x14ac:dyDescent="0.35">
      <c r="I76" s="5"/>
    </row>
    <row r="77" spans="1:9" x14ac:dyDescent="0.35">
      <c r="I77" s="5"/>
    </row>
    <row r="78" spans="1:9" ht="21" x14ac:dyDescent="0.5">
      <c r="A78" s="90" t="s">
        <v>90</v>
      </c>
      <c r="B78" s="90"/>
      <c r="C78" s="90"/>
      <c r="D78" s="90"/>
      <c r="E78" s="90"/>
      <c r="F78" s="90"/>
      <c r="G78" s="90"/>
      <c r="H78" s="5"/>
      <c r="I78" s="5"/>
    </row>
    <row r="79" spans="1:9" x14ac:dyDescent="0.35">
      <c r="A79" s="3" t="s">
        <v>104</v>
      </c>
      <c r="B79" s="9" t="s">
        <v>66</v>
      </c>
      <c r="C79" s="9" t="s">
        <v>67</v>
      </c>
      <c r="D79" s="9" t="s">
        <v>68</v>
      </c>
      <c r="E79" s="9" t="s">
        <v>69</v>
      </c>
      <c r="F79" s="9" t="s">
        <v>70</v>
      </c>
      <c r="G79" s="9" t="s">
        <v>71</v>
      </c>
      <c r="H79" s="10"/>
      <c r="I79" s="5"/>
    </row>
    <row r="80" spans="1:9" x14ac:dyDescent="0.35">
      <c r="A80" s="3">
        <v>2019</v>
      </c>
      <c r="B80" s="9">
        <v>0.56999999999999995</v>
      </c>
      <c r="C80" s="9">
        <v>7.0000000000000007E-2</v>
      </c>
      <c r="D80" s="9">
        <v>0.03</v>
      </c>
      <c r="E80" s="9">
        <v>0.05</v>
      </c>
      <c r="F80" s="9">
        <v>0.09</v>
      </c>
      <c r="G80" s="9">
        <v>0.19</v>
      </c>
      <c r="H80" s="10"/>
      <c r="I80" s="5"/>
    </row>
    <row r="81" spans="1:9" x14ac:dyDescent="0.35">
      <c r="A81" s="19">
        <v>2018</v>
      </c>
      <c r="B81" s="9">
        <v>0.48</v>
      </c>
      <c r="C81" s="9">
        <v>7.0000000000000007E-2</v>
      </c>
      <c r="D81" s="9">
        <v>0.03</v>
      </c>
      <c r="E81" s="9">
        <v>0.08</v>
      </c>
      <c r="F81" s="9">
        <v>0.04</v>
      </c>
      <c r="G81" s="9">
        <v>0.25</v>
      </c>
      <c r="H81" s="5"/>
      <c r="I81" s="5"/>
    </row>
    <row r="82" spans="1:9" x14ac:dyDescent="0.35">
      <c r="A82" s="3">
        <v>2017</v>
      </c>
      <c r="B82" s="9">
        <v>0.5123241813125996</v>
      </c>
      <c r="C82" s="9">
        <v>6.4137423010023648E-2</v>
      </c>
      <c r="D82" s="9">
        <v>3.1706178867432613E-2</v>
      </c>
      <c r="E82" s="9">
        <v>0.10374218530045856</v>
      </c>
      <c r="F82" s="9">
        <v>2.5068746215583505E-2</v>
      </c>
      <c r="G82" s="9">
        <v>0.26302128529390212</v>
      </c>
      <c r="H82" s="5"/>
      <c r="I82" s="5"/>
    </row>
    <row r="83" spans="1:9" x14ac:dyDescent="0.35">
      <c r="A83" s="3">
        <v>2016</v>
      </c>
      <c r="B83" s="9">
        <v>0.44</v>
      </c>
      <c r="C83" s="9">
        <v>0.09</v>
      </c>
      <c r="D83" s="9">
        <v>0.05</v>
      </c>
      <c r="E83" s="9">
        <v>0.08</v>
      </c>
      <c r="F83" s="9">
        <v>0.05</v>
      </c>
      <c r="G83" s="9">
        <v>0.28999999999999998</v>
      </c>
      <c r="H83" s="5"/>
      <c r="I83" s="5"/>
    </row>
    <row r="84" spans="1:9" x14ac:dyDescent="0.35">
      <c r="A84" s="3">
        <v>2015</v>
      </c>
      <c r="B84" s="9">
        <v>0.33</v>
      </c>
      <c r="C84" s="9">
        <v>0.09</v>
      </c>
      <c r="D84" s="9">
        <v>0.03</v>
      </c>
      <c r="E84" s="9">
        <v>0.16</v>
      </c>
      <c r="F84" s="9">
        <v>0.05</v>
      </c>
      <c r="G84" s="9">
        <v>0.34</v>
      </c>
      <c r="H84" s="5"/>
      <c r="I84" s="5"/>
    </row>
    <row r="85" spans="1:9" x14ac:dyDescent="0.35">
      <c r="A85" s="3">
        <v>2014</v>
      </c>
      <c r="B85" s="9">
        <v>0.28999999999999998</v>
      </c>
      <c r="C85" s="9">
        <v>0.14000000000000001</v>
      </c>
      <c r="D85" s="9">
        <v>0.04</v>
      </c>
      <c r="E85" s="9">
        <v>0.16</v>
      </c>
      <c r="F85" s="9">
        <v>7.0000000000000007E-2</v>
      </c>
      <c r="G85" s="9">
        <v>0.3</v>
      </c>
      <c r="H85" s="5"/>
      <c r="I85" s="5"/>
    </row>
    <row r="86" spans="1:9" x14ac:dyDescent="0.35">
      <c r="F86" s="7"/>
      <c r="G86" s="7"/>
      <c r="H86" s="5"/>
      <c r="I86" s="5"/>
    </row>
    <row r="87" spans="1:9" ht="21" x14ac:dyDescent="0.5">
      <c r="A87" s="90" t="s">
        <v>73</v>
      </c>
      <c r="B87" s="90"/>
      <c r="C87" s="90"/>
      <c r="D87" s="90"/>
      <c r="E87" s="90"/>
      <c r="F87" s="90"/>
      <c r="G87" s="90"/>
      <c r="H87" s="5"/>
      <c r="I87" s="5"/>
    </row>
    <row r="88" spans="1:9" x14ac:dyDescent="0.35">
      <c r="A88" s="3" t="s">
        <v>93</v>
      </c>
      <c r="B88" s="15" t="s">
        <v>98</v>
      </c>
      <c r="C88" s="15" t="s">
        <v>99</v>
      </c>
      <c r="D88" s="15" t="s">
        <v>100</v>
      </c>
      <c r="E88" s="15" t="s">
        <v>101</v>
      </c>
      <c r="F88" s="15" t="s">
        <v>102</v>
      </c>
      <c r="G88" s="15" t="s">
        <v>103</v>
      </c>
      <c r="H88" s="5"/>
    </row>
    <row r="89" spans="1:9" x14ac:dyDescent="0.35">
      <c r="A89" s="3" t="s">
        <v>74</v>
      </c>
      <c r="B89" s="15">
        <v>64</v>
      </c>
      <c r="C89" s="15">
        <v>73</v>
      </c>
      <c r="D89" s="15">
        <v>71</v>
      </c>
      <c r="E89" s="15">
        <v>62</v>
      </c>
      <c r="F89" s="15">
        <v>63</v>
      </c>
      <c r="G89" s="15">
        <v>55</v>
      </c>
      <c r="H89" s="5"/>
    </row>
    <row r="90" spans="1:9" x14ac:dyDescent="0.35">
      <c r="A90" s="3" t="s">
        <v>75</v>
      </c>
      <c r="B90" s="15">
        <v>36</v>
      </c>
      <c r="C90" s="15">
        <v>27</v>
      </c>
      <c r="D90" s="15">
        <v>29</v>
      </c>
      <c r="E90" s="15">
        <v>38</v>
      </c>
      <c r="F90" s="15">
        <v>37</v>
      </c>
      <c r="G90" s="15">
        <v>45</v>
      </c>
      <c r="H90" s="5"/>
    </row>
    <row r="91" spans="1:9" x14ac:dyDescent="0.35">
      <c r="A91" s="3" t="s">
        <v>76</v>
      </c>
      <c r="B91" s="10" t="s">
        <v>91</v>
      </c>
      <c r="C91" s="10" t="s">
        <v>81</v>
      </c>
      <c r="D91" s="16" t="s">
        <v>80</v>
      </c>
      <c r="E91" s="9"/>
      <c r="F91" s="9"/>
      <c r="G91" s="10"/>
    </row>
    <row r="176" s="1" customFormat="1" x14ac:dyDescent="0.35"/>
    <row r="200" s="1" customFormat="1" x14ac:dyDescent="0.35"/>
    <row r="214" s="1" customFormat="1" x14ac:dyDescent="0.35"/>
  </sheetData>
  <sortState xmlns:xlrd2="http://schemas.microsoft.com/office/spreadsheetml/2017/richdata2" ref="A19:P35">
    <sortCondition descending="1" ref="B19:B35"/>
  </sortState>
  <mergeCells count="7">
    <mergeCell ref="A17:G17"/>
    <mergeCell ref="A78:G78"/>
    <mergeCell ref="A87:G87"/>
    <mergeCell ref="A38:G38"/>
    <mergeCell ref="A50:G50"/>
    <mergeCell ref="A61:G61"/>
    <mergeCell ref="A70:G70"/>
  </mergeCells>
  <pageMargins left="0.7" right="0.7" top="0.75" bottom="0.75" header="0.3" footer="0.3"/>
  <pageSetup paperSize="8" fitToHeight="0" orientation="landscape" r:id="rId1"/>
  <tableParts count="7">
    <tablePart r:id="rId2"/>
    <tablePart r:id="rId3"/>
    <tablePart r:id="rId4"/>
    <tablePart r:id="rId5"/>
    <tablePart r:id="rId6"/>
    <tablePart r:id="rId7"/>
    <tablePart r:id="rId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95"/>
  <sheetViews>
    <sheetView zoomScale="93" zoomScaleNormal="93" workbookViewId="0">
      <selection activeCell="F27" sqref="F27:H49"/>
    </sheetView>
  </sheetViews>
  <sheetFormatPr defaultRowHeight="14.5" x14ac:dyDescent="0.35"/>
  <cols>
    <col min="1" max="1" width="38.08984375" customWidth="1"/>
    <col min="2" max="2" width="14.36328125" customWidth="1"/>
    <col min="3" max="3" width="15.36328125" customWidth="1"/>
    <col min="6" max="6" width="35.1796875" customWidth="1"/>
    <col min="7" max="7" width="14.36328125" customWidth="1"/>
    <col min="8" max="8" width="9.81640625" customWidth="1"/>
    <col min="10" max="10" width="11.36328125" customWidth="1"/>
    <col min="11" max="11" width="37.36328125" customWidth="1"/>
    <col min="12" max="12" width="14.7265625" customWidth="1"/>
    <col min="13" max="13" width="9.81640625" customWidth="1"/>
  </cols>
  <sheetData>
    <row r="1" spans="1:15" ht="21" x14ac:dyDescent="0.5">
      <c r="A1" s="55"/>
      <c r="B1" s="56"/>
      <c r="C1" s="56"/>
      <c r="N1" s="34"/>
      <c r="O1" s="34"/>
    </row>
    <row r="2" spans="1:15" ht="16" thickBot="1" x14ac:dyDescent="0.4">
      <c r="A2" s="95" t="s">
        <v>84</v>
      </c>
      <c r="B2" s="95"/>
      <c r="C2" s="95"/>
      <c r="F2" s="93" t="s">
        <v>86</v>
      </c>
      <c r="G2" s="93"/>
      <c r="H2" s="93"/>
      <c r="I2" s="54"/>
      <c r="J2" s="54"/>
      <c r="K2" s="94" t="s">
        <v>85</v>
      </c>
      <c r="L2" s="94"/>
      <c r="M2" s="94"/>
      <c r="N2" s="59"/>
      <c r="O2" s="59"/>
    </row>
    <row r="3" spans="1:15" ht="15.5" x14ac:dyDescent="0.35">
      <c r="A3" s="27" t="s">
        <v>94</v>
      </c>
      <c r="B3" s="4" t="s">
        <v>95</v>
      </c>
      <c r="C3" s="28" t="s">
        <v>96</v>
      </c>
      <c r="F3" s="63" t="s">
        <v>94</v>
      </c>
      <c r="G3" s="62" t="s">
        <v>95</v>
      </c>
      <c r="H3" s="64" t="s">
        <v>97</v>
      </c>
      <c r="K3" s="27" t="s">
        <v>94</v>
      </c>
      <c r="L3" s="4" t="s">
        <v>95</v>
      </c>
      <c r="M3" s="28" t="s">
        <v>97</v>
      </c>
      <c r="N3" s="34"/>
      <c r="O3" s="34"/>
    </row>
    <row r="4" spans="1:15" x14ac:dyDescent="0.35">
      <c r="A4" s="30" t="s">
        <v>2</v>
      </c>
      <c r="B4" s="31">
        <v>682863</v>
      </c>
      <c r="C4" s="32">
        <f>B4/B48</f>
        <v>0.39156111127039195</v>
      </c>
      <c r="F4" s="37" t="s">
        <v>2</v>
      </c>
      <c r="G4" s="38">
        <v>663214</v>
      </c>
      <c r="H4" s="39">
        <v>0.43957583683013657</v>
      </c>
      <c r="K4" s="30" t="s">
        <v>2</v>
      </c>
      <c r="L4" s="31">
        <v>19649</v>
      </c>
      <c r="M4" s="32">
        <f t="shared" ref="M4:M48" si="0">L4/$L$48</f>
        <v>8.3544863536444844E-2</v>
      </c>
    </row>
    <row r="5" spans="1:15" x14ac:dyDescent="0.35">
      <c r="A5" s="33" t="s">
        <v>7</v>
      </c>
      <c r="B5" s="34">
        <v>183538</v>
      </c>
      <c r="C5" s="35">
        <f t="shared" ref="C5:C48" si="1">B5/$B$48</f>
        <v>0.10524269617821612</v>
      </c>
      <c r="F5" s="33" t="s">
        <v>7</v>
      </c>
      <c r="G5" s="34">
        <v>167938</v>
      </c>
      <c r="H5" s="35">
        <v>0.11130869807570327</v>
      </c>
      <c r="K5" s="33" t="s">
        <v>7</v>
      </c>
      <c r="L5" s="34">
        <v>15600</v>
      </c>
      <c r="M5" s="35">
        <f t="shared" si="0"/>
        <v>6.6329068714364073E-2</v>
      </c>
    </row>
    <row r="6" spans="1:15" x14ac:dyDescent="0.35">
      <c r="A6" s="33" t="s">
        <v>8</v>
      </c>
      <c r="B6" s="34">
        <v>134028</v>
      </c>
      <c r="C6" s="35">
        <f t="shared" si="1"/>
        <v>7.6853120789013449E-2</v>
      </c>
      <c r="F6" s="33" t="s">
        <v>8</v>
      </c>
      <c r="G6" s="34">
        <v>132639</v>
      </c>
      <c r="H6" s="35">
        <v>8.7912648739792112E-2</v>
      </c>
      <c r="K6" s="33" t="s">
        <v>8</v>
      </c>
      <c r="L6" s="34">
        <v>1389</v>
      </c>
      <c r="M6" s="35">
        <f t="shared" si="0"/>
        <v>5.9058382336058778E-3</v>
      </c>
    </row>
    <row r="7" spans="1:15" x14ac:dyDescent="0.35">
      <c r="A7" s="33" t="s">
        <v>46</v>
      </c>
      <c r="B7" s="34">
        <v>100549</v>
      </c>
      <c r="C7" s="35">
        <f t="shared" si="1"/>
        <v>5.7655896097938586E-2</v>
      </c>
      <c r="F7" s="33" t="s">
        <v>46</v>
      </c>
      <c r="G7" s="34">
        <v>100035</v>
      </c>
      <c r="H7" s="35">
        <v>6.630283564174265E-2</v>
      </c>
      <c r="K7" s="33" t="s">
        <v>50</v>
      </c>
      <c r="L7" s="34">
        <v>704</v>
      </c>
      <c r="M7" s="35">
        <f t="shared" si="0"/>
        <v>2.9933118189046349E-3</v>
      </c>
    </row>
    <row r="8" spans="1:15" x14ac:dyDescent="0.35">
      <c r="A8" s="33" t="s">
        <v>10</v>
      </c>
      <c r="B8" s="34">
        <v>79172</v>
      </c>
      <c r="C8" s="35">
        <f t="shared" si="1"/>
        <v>4.5398090541586625E-2</v>
      </c>
      <c r="F8" s="33" t="s">
        <v>10</v>
      </c>
      <c r="G8" s="34">
        <v>78518</v>
      </c>
      <c r="H8" s="35">
        <v>5.2041445983089414E-2</v>
      </c>
      <c r="K8" s="33" t="s">
        <v>10</v>
      </c>
      <c r="L8" s="34">
        <v>654</v>
      </c>
      <c r="M8" s="35">
        <f t="shared" si="0"/>
        <v>2.7807186499483397E-3</v>
      </c>
    </row>
    <row r="9" spans="1:15" x14ac:dyDescent="0.35">
      <c r="A9" s="33" t="s">
        <v>52</v>
      </c>
      <c r="B9" s="34">
        <v>46708</v>
      </c>
      <c r="C9" s="35">
        <f t="shared" si="1"/>
        <v>2.6782877949482496E-2</v>
      </c>
      <c r="E9" s="58"/>
      <c r="F9" s="57" t="s">
        <v>52</v>
      </c>
      <c r="G9" s="34">
        <v>46706</v>
      </c>
      <c r="H9" s="35">
        <v>3.0956567616166664E-2</v>
      </c>
      <c r="K9" s="33" t="s">
        <v>46</v>
      </c>
      <c r="L9" s="34">
        <v>514</v>
      </c>
      <c r="M9" s="35">
        <f t="shared" si="0"/>
        <v>2.1854577768707136E-3</v>
      </c>
    </row>
    <row r="10" spans="1:15" x14ac:dyDescent="0.35">
      <c r="A10" s="33" t="s">
        <v>48</v>
      </c>
      <c r="B10" s="34">
        <v>38485</v>
      </c>
      <c r="C10" s="35">
        <f t="shared" si="1"/>
        <v>2.2067719831417185E-2</v>
      </c>
      <c r="F10" s="33" t="s">
        <v>48</v>
      </c>
      <c r="G10" s="34">
        <v>38150</v>
      </c>
      <c r="H10" s="35">
        <v>2.5285681808691778E-2</v>
      </c>
      <c r="K10" s="33" t="s">
        <v>48</v>
      </c>
      <c r="L10" s="34">
        <v>335</v>
      </c>
      <c r="M10" s="35">
        <f t="shared" si="0"/>
        <v>1.4243742320071771E-3</v>
      </c>
    </row>
    <row r="11" spans="1:15" x14ac:dyDescent="0.35">
      <c r="A11" s="33" t="s">
        <v>47</v>
      </c>
      <c r="B11" s="34">
        <v>35434</v>
      </c>
      <c r="C11" s="35">
        <f t="shared" si="1"/>
        <v>2.0318243068895323E-2</v>
      </c>
      <c r="F11" s="33" t="s">
        <v>47</v>
      </c>
      <c r="G11" s="34">
        <v>35303</v>
      </c>
      <c r="H11" s="35">
        <v>2.3398700521421911E-2</v>
      </c>
      <c r="K11" s="33" t="s">
        <v>49</v>
      </c>
      <c r="L11" s="34">
        <v>269</v>
      </c>
      <c r="M11" s="35">
        <f t="shared" si="0"/>
        <v>1.1437512489848676E-3</v>
      </c>
    </row>
    <row r="12" spans="1:15" x14ac:dyDescent="0.35">
      <c r="A12" s="33" t="s">
        <v>49</v>
      </c>
      <c r="B12" s="34">
        <v>23455</v>
      </c>
      <c r="C12" s="35">
        <f t="shared" si="1"/>
        <v>1.3449353479170848E-2</v>
      </c>
      <c r="F12" s="33" t="s">
        <v>49</v>
      </c>
      <c r="G12" s="34">
        <v>23186</v>
      </c>
      <c r="H12" s="35">
        <v>1.5367596813009898E-2</v>
      </c>
      <c r="K12" s="33" t="s">
        <v>47</v>
      </c>
      <c r="L12" s="34">
        <v>131</v>
      </c>
      <c r="M12" s="35">
        <f t="shared" si="0"/>
        <v>5.5699410266549319E-4</v>
      </c>
    </row>
    <row r="13" spans="1:15" x14ac:dyDescent="0.35">
      <c r="A13" s="33" t="s">
        <v>50</v>
      </c>
      <c r="B13" s="34">
        <v>19038</v>
      </c>
      <c r="C13" s="35">
        <f t="shared" si="1"/>
        <v>1.0916597379512028E-2</v>
      </c>
      <c r="F13" s="33" t="s">
        <v>50</v>
      </c>
      <c r="G13" s="34">
        <v>18334</v>
      </c>
      <c r="H13" s="35">
        <v>1.215170878848113E-2</v>
      </c>
      <c r="K13" s="33" t="s">
        <v>51</v>
      </c>
      <c r="L13" s="34">
        <v>51</v>
      </c>
      <c r="M13" s="35">
        <f t="shared" si="0"/>
        <v>2.16845032335421E-4</v>
      </c>
    </row>
    <row r="14" spans="1:15" x14ac:dyDescent="0.35">
      <c r="A14" s="33" t="s">
        <v>51</v>
      </c>
      <c r="B14" s="34">
        <v>15209</v>
      </c>
      <c r="C14" s="35">
        <f t="shared" si="1"/>
        <v>8.7210069096017653E-3</v>
      </c>
      <c r="F14" s="33" t="s">
        <v>51</v>
      </c>
      <c r="G14" s="34">
        <v>15158</v>
      </c>
      <c r="H14" s="35">
        <v>1.0046667492952818E-2</v>
      </c>
      <c r="K14" s="33" t="s">
        <v>52</v>
      </c>
      <c r="L14" s="34">
        <v>2</v>
      </c>
      <c r="M14" s="35">
        <f t="shared" si="0"/>
        <v>8.5037267582518046E-6</v>
      </c>
    </row>
    <row r="15" spans="1:15" x14ac:dyDescent="0.35">
      <c r="A15" s="33" t="s">
        <v>25</v>
      </c>
      <c r="B15" s="34">
        <v>4214</v>
      </c>
      <c r="C15" s="35">
        <f t="shared" si="1"/>
        <v>2.416353679864675E-3</v>
      </c>
      <c r="F15" s="33" t="s">
        <v>25</v>
      </c>
      <c r="G15" s="34">
        <v>4214</v>
      </c>
      <c r="H15" s="35">
        <v>2.7930239355655872E-3</v>
      </c>
      <c r="K15" s="33" t="s">
        <v>53</v>
      </c>
      <c r="L15" s="34">
        <v>0</v>
      </c>
      <c r="M15" s="35">
        <f t="shared" si="0"/>
        <v>0</v>
      </c>
    </row>
    <row r="16" spans="1:15" ht="15" thickBot="1" x14ac:dyDescent="0.4">
      <c r="A16" s="40" t="s">
        <v>53</v>
      </c>
      <c r="B16" s="41">
        <v>3033</v>
      </c>
      <c r="C16" s="42">
        <f t="shared" si="1"/>
        <v>1.7391553656928237E-3</v>
      </c>
      <c r="F16" s="40" t="s">
        <v>53</v>
      </c>
      <c r="G16" s="41">
        <v>3033</v>
      </c>
      <c r="H16" s="42">
        <v>2.0102614135193227E-3</v>
      </c>
      <c r="K16" s="40" t="s">
        <v>25</v>
      </c>
      <c r="L16" s="41">
        <v>0</v>
      </c>
      <c r="M16" s="42">
        <f t="shared" si="0"/>
        <v>0</v>
      </c>
    </row>
    <row r="17" spans="1:13" x14ac:dyDescent="0.35">
      <c r="A17" s="37" t="s">
        <v>3</v>
      </c>
      <c r="B17" s="38">
        <v>407917</v>
      </c>
      <c r="C17" s="39">
        <f t="shared" si="1"/>
        <v>0.23390406835058344</v>
      </c>
      <c r="F17" s="37" t="s">
        <v>3</v>
      </c>
      <c r="G17" s="38">
        <v>363349</v>
      </c>
      <c r="H17" s="39">
        <v>0.24082640103555306</v>
      </c>
      <c r="K17" s="37" t="s">
        <v>3</v>
      </c>
      <c r="L17" s="38">
        <v>44568</v>
      </c>
      <c r="M17" s="39">
        <f t="shared" si="0"/>
        <v>0.18949704708088319</v>
      </c>
    </row>
    <row r="18" spans="1:13" x14ac:dyDescent="0.35">
      <c r="A18" s="33" t="s">
        <v>14</v>
      </c>
      <c r="B18" s="34">
        <v>70051</v>
      </c>
      <c r="C18" s="35">
        <f t="shared" si="1"/>
        <v>4.0168009403939331E-2</v>
      </c>
      <c r="F18" s="33" t="s">
        <v>14</v>
      </c>
      <c r="G18" s="34">
        <v>68621</v>
      </c>
      <c r="H18" s="35">
        <v>4.5481750233138628E-2</v>
      </c>
      <c r="K18" s="33" t="s">
        <v>25</v>
      </c>
      <c r="L18" s="34">
        <v>30770</v>
      </c>
      <c r="M18" s="35">
        <f t="shared" si="0"/>
        <v>0.13082983617570401</v>
      </c>
    </row>
    <row r="19" spans="1:13" x14ac:dyDescent="0.35">
      <c r="A19" s="33" t="s">
        <v>25</v>
      </c>
      <c r="B19" s="34">
        <v>65826</v>
      </c>
      <c r="C19" s="35">
        <f t="shared" si="1"/>
        <v>3.7745348203790247E-2</v>
      </c>
      <c r="F19" s="33" t="s">
        <v>46</v>
      </c>
      <c r="G19" s="34">
        <v>44446</v>
      </c>
      <c r="H19" s="35">
        <v>2.9458647802598031E-2</v>
      </c>
      <c r="K19" s="33" t="s">
        <v>55</v>
      </c>
      <c r="L19" s="34">
        <v>5237</v>
      </c>
      <c r="M19" s="35">
        <f t="shared" si="0"/>
        <v>2.2267008516482348E-2</v>
      </c>
    </row>
    <row r="20" spans="1:13" x14ac:dyDescent="0.35">
      <c r="A20" s="33" t="s">
        <v>46</v>
      </c>
      <c r="B20" s="34">
        <v>44574</v>
      </c>
      <c r="C20" s="35">
        <f t="shared" si="1"/>
        <v>2.5559219014306602E-2</v>
      </c>
      <c r="F20" s="33" t="s">
        <v>56</v>
      </c>
      <c r="G20" s="34">
        <v>38860</v>
      </c>
      <c r="H20" s="35">
        <v>2.5756267236848297E-2</v>
      </c>
      <c r="K20" s="33" t="s">
        <v>13</v>
      </c>
      <c r="L20" s="34">
        <v>3133</v>
      </c>
      <c r="M20" s="35">
        <f t="shared" si="0"/>
        <v>1.332108796680145E-2</v>
      </c>
    </row>
    <row r="21" spans="1:13" x14ac:dyDescent="0.35">
      <c r="A21" s="33" t="s">
        <v>13</v>
      </c>
      <c r="B21" s="34">
        <v>40596</v>
      </c>
      <c r="C21" s="35">
        <f t="shared" si="1"/>
        <v>2.3278190315089309E-2</v>
      </c>
      <c r="F21" s="33" t="s">
        <v>13</v>
      </c>
      <c r="G21" s="34">
        <v>37463</v>
      </c>
      <c r="H21" s="35">
        <v>2.4830340697222023E-2</v>
      </c>
      <c r="K21" s="33" t="s">
        <v>57</v>
      </c>
      <c r="L21" s="34">
        <v>1956</v>
      </c>
      <c r="M21" s="35">
        <f t="shared" si="0"/>
        <v>8.3166447695702649E-3</v>
      </c>
    </row>
    <row r="22" spans="1:13" x14ac:dyDescent="0.35">
      <c r="A22" s="33" t="s">
        <v>56</v>
      </c>
      <c r="B22" s="34">
        <v>39280</v>
      </c>
      <c r="C22" s="35">
        <f t="shared" si="1"/>
        <v>2.2523581524699677E-2</v>
      </c>
      <c r="F22" s="33" t="s">
        <v>54</v>
      </c>
      <c r="G22" s="34">
        <v>37101</v>
      </c>
      <c r="H22" s="35">
        <v>2.4590408408499968E-2</v>
      </c>
      <c r="K22" s="33" t="s">
        <v>14</v>
      </c>
      <c r="L22" s="34">
        <v>1430</v>
      </c>
      <c r="M22" s="35">
        <f t="shared" si="0"/>
        <v>6.0801646321500397E-3</v>
      </c>
    </row>
    <row r="23" spans="1:13" x14ac:dyDescent="0.35">
      <c r="A23" s="33" t="s">
        <v>54</v>
      </c>
      <c r="B23" s="34">
        <v>38129</v>
      </c>
      <c r="C23" s="35">
        <f t="shared" si="1"/>
        <v>2.186358553857622E-2</v>
      </c>
      <c r="F23" s="33" t="s">
        <v>25</v>
      </c>
      <c r="G23" s="34">
        <v>35056</v>
      </c>
      <c r="H23" s="35">
        <v>2.3234989816133658E-2</v>
      </c>
      <c r="K23" s="33" t="s">
        <v>54</v>
      </c>
      <c r="L23" s="34">
        <v>1028</v>
      </c>
      <c r="M23" s="35">
        <f t="shared" si="0"/>
        <v>4.3709155537414272E-3</v>
      </c>
    </row>
    <row r="24" spans="1:13" x14ac:dyDescent="0.35">
      <c r="A24" s="33" t="s">
        <v>55</v>
      </c>
      <c r="B24" s="34">
        <v>34492</v>
      </c>
      <c r="C24" s="35">
        <f t="shared" si="1"/>
        <v>1.9778089968175695E-2</v>
      </c>
      <c r="F24" s="33" t="s">
        <v>55</v>
      </c>
      <c r="G24" s="34">
        <v>29255</v>
      </c>
      <c r="H24" s="35">
        <v>1.9390108029181598E-2</v>
      </c>
      <c r="K24" s="33" t="s">
        <v>56</v>
      </c>
      <c r="L24" s="34">
        <v>420</v>
      </c>
      <c r="M24" s="35">
        <f t="shared" si="0"/>
        <v>1.7857826192328788E-3</v>
      </c>
    </row>
    <row r="25" spans="1:13" x14ac:dyDescent="0.35">
      <c r="A25" s="33" t="s">
        <v>57</v>
      </c>
      <c r="B25" s="34">
        <v>27661</v>
      </c>
      <c r="C25" s="35">
        <f t="shared" si="1"/>
        <v>1.5861119871555949E-2</v>
      </c>
      <c r="F25" s="33" t="s">
        <v>57</v>
      </c>
      <c r="G25" s="34">
        <v>25705</v>
      </c>
      <c r="H25" s="35">
        <v>1.703718088839901E-2</v>
      </c>
      <c r="K25" s="33" t="s">
        <v>83</v>
      </c>
      <c r="L25" s="34">
        <v>200</v>
      </c>
      <c r="M25" s="35">
        <f t="shared" si="0"/>
        <v>8.5037267582518039E-4</v>
      </c>
    </row>
    <row r="26" spans="1:13" x14ac:dyDescent="0.35">
      <c r="A26" s="33" t="s">
        <v>58</v>
      </c>
      <c r="B26" s="34">
        <v>16051</v>
      </c>
      <c r="C26" s="35">
        <f t="shared" si="1"/>
        <v>9.2038189168267438E-3</v>
      </c>
      <c r="F26" s="33" t="s">
        <v>58</v>
      </c>
      <c r="G26" s="34">
        <v>16021</v>
      </c>
      <c r="H26" s="35">
        <v>1.0618660766895176E-2</v>
      </c>
      <c r="K26" s="33" t="s">
        <v>60</v>
      </c>
      <c r="L26" s="34">
        <v>200</v>
      </c>
      <c r="M26" s="35">
        <f t="shared" si="0"/>
        <v>8.5037267582518039E-4</v>
      </c>
    </row>
    <row r="27" spans="1:13" x14ac:dyDescent="0.35">
      <c r="A27" s="33" t="s">
        <v>83</v>
      </c>
      <c r="B27" s="34">
        <v>13415</v>
      </c>
      <c r="C27" s="35">
        <f t="shared" si="1"/>
        <v>7.6923076923076927E-3</v>
      </c>
      <c r="F27" s="33" t="s">
        <v>83</v>
      </c>
      <c r="G27" s="34">
        <v>13215</v>
      </c>
      <c r="H27" s="35">
        <v>8.758854131110402E-3</v>
      </c>
      <c r="K27" s="33" t="s">
        <v>46</v>
      </c>
      <c r="L27" s="34">
        <v>128</v>
      </c>
      <c r="M27" s="35">
        <f t="shared" si="0"/>
        <v>5.4423851252811549E-4</v>
      </c>
    </row>
    <row r="28" spans="1:13" x14ac:dyDescent="0.35">
      <c r="A28" s="33" t="s">
        <v>59</v>
      </c>
      <c r="B28" s="34">
        <v>12554</v>
      </c>
      <c r="C28" s="35">
        <f t="shared" si="1"/>
        <v>7.1986008773187301E-3</v>
      </c>
      <c r="F28" s="33" t="s">
        <v>59</v>
      </c>
      <c r="G28" s="34">
        <v>12518</v>
      </c>
      <c r="H28" s="35">
        <v>8.2968850558637931E-3</v>
      </c>
      <c r="K28" s="33" t="s">
        <v>59</v>
      </c>
      <c r="L28" s="34">
        <v>36</v>
      </c>
      <c r="M28" s="35">
        <f t="shared" si="0"/>
        <v>1.5306708164853248E-4</v>
      </c>
    </row>
    <row r="29" spans="1:13" ht="15" thickBot="1" x14ac:dyDescent="0.4">
      <c r="A29" s="40" t="s">
        <v>60</v>
      </c>
      <c r="B29" s="41">
        <v>5288</v>
      </c>
      <c r="C29" s="42">
        <f t="shared" si="1"/>
        <v>3.0321970239972477E-3</v>
      </c>
      <c r="F29" s="40" t="s">
        <v>60</v>
      </c>
      <c r="G29" s="41">
        <v>5088</v>
      </c>
      <c r="H29" s="42">
        <v>3.3723079696624842E-3</v>
      </c>
      <c r="K29" s="40" t="s">
        <v>58</v>
      </c>
      <c r="L29" s="41">
        <v>30</v>
      </c>
      <c r="M29" s="42">
        <f t="shared" si="0"/>
        <v>1.2755590137377706E-4</v>
      </c>
    </row>
    <row r="30" spans="1:13" x14ac:dyDescent="0.35">
      <c r="A30" s="37" t="s">
        <v>1</v>
      </c>
      <c r="B30" s="38">
        <v>591838</v>
      </c>
      <c r="C30" s="39">
        <f t="shared" si="1"/>
        <v>0.33936638091688409</v>
      </c>
      <c r="F30" s="96" t="s">
        <v>1</v>
      </c>
      <c r="G30" s="38">
        <v>423461</v>
      </c>
      <c r="H30" s="97">
        <v>0.280668416890968</v>
      </c>
      <c r="K30" s="37" t="s">
        <v>1</v>
      </c>
      <c r="L30" s="38">
        <v>168377</v>
      </c>
      <c r="M30" s="39">
        <f t="shared" si="0"/>
        <v>0.71591600018708201</v>
      </c>
    </row>
    <row r="31" spans="1:13" x14ac:dyDescent="0.35">
      <c r="A31" s="33" t="s">
        <v>6</v>
      </c>
      <c r="B31" s="34">
        <v>200879</v>
      </c>
      <c r="C31" s="35">
        <f t="shared" si="1"/>
        <v>0.11518621520112389</v>
      </c>
      <c r="F31" s="33" t="s">
        <v>6</v>
      </c>
      <c r="G31" s="34">
        <v>174339</v>
      </c>
      <c r="H31" s="35">
        <v>0.11555125768926648</v>
      </c>
      <c r="K31" s="33" t="s">
        <v>11</v>
      </c>
      <c r="L31" s="34">
        <v>65155</v>
      </c>
      <c r="M31" s="35">
        <f t="shared" si="0"/>
        <v>0.27703015846694812</v>
      </c>
    </row>
    <row r="32" spans="1:13" x14ac:dyDescent="0.35">
      <c r="A32" s="33" t="s">
        <v>11</v>
      </c>
      <c r="B32" s="34">
        <v>67769</v>
      </c>
      <c r="C32" s="35">
        <f t="shared" si="1"/>
        <v>3.8859485650391351E-2</v>
      </c>
      <c r="F32" s="33" t="s">
        <v>17</v>
      </c>
      <c r="G32" s="34">
        <v>58661</v>
      </c>
      <c r="H32" s="35">
        <v>3.8880298311393668E-2</v>
      </c>
      <c r="K32" s="33" t="s">
        <v>6</v>
      </c>
      <c r="L32" s="34">
        <v>26540</v>
      </c>
      <c r="M32" s="35">
        <f t="shared" si="0"/>
        <v>0.11284445408200143</v>
      </c>
    </row>
    <row r="33" spans="1:13" x14ac:dyDescent="0.35">
      <c r="A33" s="33" t="s">
        <v>17</v>
      </c>
      <c r="B33" s="34">
        <v>62073</v>
      </c>
      <c r="C33" s="35">
        <f t="shared" si="1"/>
        <v>3.5593336964935919E-2</v>
      </c>
      <c r="F33" s="33" t="s">
        <v>16</v>
      </c>
      <c r="G33" s="34">
        <v>35185</v>
      </c>
      <c r="H33" s="35">
        <v>2.3320490548855051E-2</v>
      </c>
      <c r="K33" s="33" t="s">
        <v>46</v>
      </c>
      <c r="L33" s="34">
        <v>17121</v>
      </c>
      <c r="M33" s="35">
        <f t="shared" si="0"/>
        <v>7.2796152914014561E-2</v>
      </c>
    </row>
    <row r="34" spans="1:13" x14ac:dyDescent="0.35">
      <c r="A34" s="33" t="s">
        <v>16</v>
      </c>
      <c r="B34" s="34">
        <v>51361</v>
      </c>
      <c r="C34" s="35">
        <f t="shared" si="1"/>
        <v>2.9450959029788698E-2</v>
      </c>
      <c r="F34" s="33" t="s">
        <v>52</v>
      </c>
      <c r="G34" s="34">
        <v>30354</v>
      </c>
      <c r="H34" s="35">
        <v>2.0118521248257675E-2</v>
      </c>
      <c r="K34" s="33" t="s">
        <v>16</v>
      </c>
      <c r="L34" s="34">
        <v>16176</v>
      </c>
      <c r="M34" s="35">
        <f t="shared" si="0"/>
        <v>6.877814202074059E-2</v>
      </c>
    </row>
    <row r="35" spans="1:13" x14ac:dyDescent="0.35">
      <c r="A35" s="33" t="s">
        <v>62</v>
      </c>
      <c r="B35" s="34">
        <v>34104</v>
      </c>
      <c r="C35" s="35">
        <f t="shared" si="1"/>
        <v>1.9555606525416439E-2</v>
      </c>
      <c r="F35" s="33" t="s">
        <v>63</v>
      </c>
      <c r="G35" s="34">
        <v>27051</v>
      </c>
      <c r="H35" s="35">
        <v>1.7929304812763336E-2</v>
      </c>
      <c r="K35" s="33" t="s">
        <v>25</v>
      </c>
      <c r="L35" s="34">
        <v>10579</v>
      </c>
      <c r="M35" s="35">
        <f t="shared" si="0"/>
        <v>4.4980462687772914E-2</v>
      </c>
    </row>
    <row r="36" spans="1:13" x14ac:dyDescent="0.35">
      <c r="A36" s="33" t="s">
        <v>63</v>
      </c>
      <c r="B36" s="34">
        <v>30931</v>
      </c>
      <c r="C36" s="35">
        <f t="shared" si="1"/>
        <v>1.7736173628831103E-2</v>
      </c>
      <c r="F36" s="33" t="s">
        <v>62</v>
      </c>
      <c r="G36" s="34">
        <v>25552</v>
      </c>
      <c r="H36" s="35">
        <v>1.6935773042613168E-2</v>
      </c>
      <c r="K36" s="33" t="s">
        <v>61</v>
      </c>
      <c r="L36" s="34">
        <v>8593</v>
      </c>
      <c r="M36" s="35">
        <f t="shared" si="0"/>
        <v>3.6536262016828878E-2</v>
      </c>
    </row>
    <row r="37" spans="1:13" x14ac:dyDescent="0.35">
      <c r="A37" s="33" t="s">
        <v>52</v>
      </c>
      <c r="B37" s="34">
        <v>30712</v>
      </c>
      <c r="C37" s="35">
        <f t="shared" si="1"/>
        <v>1.761059663407781E-2</v>
      </c>
      <c r="F37" s="33" t="s">
        <v>10</v>
      </c>
      <c r="G37" s="34">
        <v>21954</v>
      </c>
      <c r="H37" s="35">
        <v>1.4551031675701686E-2</v>
      </c>
      <c r="K37" s="33" t="s">
        <v>62</v>
      </c>
      <c r="L37" s="34">
        <v>8552</v>
      </c>
      <c r="M37" s="35">
        <f t="shared" si="0"/>
        <v>3.6361935618284713E-2</v>
      </c>
    </row>
    <row r="38" spans="1:13" x14ac:dyDescent="0.35">
      <c r="A38" s="33" t="s">
        <v>61</v>
      </c>
      <c r="B38" s="34">
        <v>27249</v>
      </c>
      <c r="C38" s="35">
        <f t="shared" si="1"/>
        <v>1.562487456635798E-2</v>
      </c>
      <c r="F38" s="33" t="s">
        <v>61</v>
      </c>
      <c r="G38" s="34">
        <v>18656</v>
      </c>
      <c r="H38" s="35">
        <v>1.2365129222095775E-2</v>
      </c>
      <c r="K38" s="33" t="s">
        <v>10</v>
      </c>
      <c r="L38" s="34">
        <v>4276</v>
      </c>
      <c r="M38" s="35">
        <f t="shared" si="0"/>
        <v>1.8180967809142357E-2</v>
      </c>
    </row>
    <row r="39" spans="1:13" x14ac:dyDescent="0.35">
      <c r="A39" s="33" t="s">
        <v>10</v>
      </c>
      <c r="B39" s="34">
        <v>26230</v>
      </c>
      <c r="C39" s="35">
        <f t="shared" si="1"/>
        <v>1.5040568823647467E-2</v>
      </c>
      <c r="F39" s="33" t="s">
        <v>25</v>
      </c>
      <c r="G39" s="34">
        <v>10549</v>
      </c>
      <c r="H39" s="35">
        <v>6.9918389882015616E-3</v>
      </c>
      <c r="K39" s="33" t="s">
        <v>63</v>
      </c>
      <c r="L39" s="34">
        <v>3880</v>
      </c>
      <c r="M39" s="35">
        <f t="shared" si="0"/>
        <v>1.64972299110085E-2</v>
      </c>
    </row>
    <row r="40" spans="1:13" x14ac:dyDescent="0.35">
      <c r="A40" s="33" t="s">
        <v>25</v>
      </c>
      <c r="B40" s="34">
        <v>21128</v>
      </c>
      <c r="C40" s="35">
        <f t="shared" si="1"/>
        <v>1.2115026233550274E-2</v>
      </c>
      <c r="F40" s="33" t="s">
        <v>8</v>
      </c>
      <c r="G40" s="34">
        <v>6405</v>
      </c>
      <c r="H40" s="35">
        <v>4.2452107990739408E-3</v>
      </c>
      <c r="K40" s="33" t="s">
        <v>17</v>
      </c>
      <c r="L40" s="34">
        <v>3412</v>
      </c>
      <c r="M40" s="35">
        <f t="shared" si="0"/>
        <v>1.4507357849577577E-2</v>
      </c>
    </row>
    <row r="41" spans="1:13" x14ac:dyDescent="0.35">
      <c r="A41" s="33" t="s">
        <v>46</v>
      </c>
      <c r="B41" s="34">
        <v>18942</v>
      </c>
      <c r="C41" s="35">
        <f t="shared" si="1"/>
        <v>1.086154992975716E-2</v>
      </c>
      <c r="F41" s="33" t="s">
        <v>77</v>
      </c>
      <c r="G41" s="34">
        <v>4402</v>
      </c>
      <c r="H41" s="35">
        <v>2.9176296545704119E-3</v>
      </c>
      <c r="K41" s="33" t="s">
        <v>8</v>
      </c>
      <c r="L41" s="34">
        <v>2509</v>
      </c>
      <c r="M41" s="35">
        <f t="shared" si="0"/>
        <v>1.0667925218226888E-2</v>
      </c>
    </row>
    <row r="42" spans="1:13" x14ac:dyDescent="0.35">
      <c r="A42" s="33" t="s">
        <v>8</v>
      </c>
      <c r="B42" s="34">
        <v>8914</v>
      </c>
      <c r="C42" s="35">
        <f t="shared" si="1"/>
        <v>5.1113850741133634E-3</v>
      </c>
      <c r="F42" s="33" t="s">
        <v>13</v>
      </c>
      <c r="G42" s="34">
        <v>4066</v>
      </c>
      <c r="H42" s="35">
        <v>2.6949300716681722E-3</v>
      </c>
      <c r="K42" s="33" t="s">
        <v>77</v>
      </c>
      <c r="L42" s="34">
        <v>678</v>
      </c>
      <c r="M42" s="35">
        <f t="shared" si="0"/>
        <v>2.8827633710473617E-3</v>
      </c>
    </row>
    <row r="43" spans="1:13" x14ac:dyDescent="0.35">
      <c r="A43" s="33" t="s">
        <v>77</v>
      </c>
      <c r="B43" s="34">
        <v>5080</v>
      </c>
      <c r="C43" s="35">
        <f t="shared" si="1"/>
        <v>2.9129275495283695E-3</v>
      </c>
      <c r="F43" s="33" t="s">
        <v>11</v>
      </c>
      <c r="G43" s="34">
        <v>2614</v>
      </c>
      <c r="H43" s="35">
        <v>1.7325497312692087E-3</v>
      </c>
      <c r="K43" s="33" t="s">
        <v>13</v>
      </c>
      <c r="L43" s="34">
        <v>530</v>
      </c>
      <c r="M43" s="35">
        <f t="shared" si="0"/>
        <v>2.2534875909367281E-3</v>
      </c>
    </row>
    <row r="44" spans="1:13" x14ac:dyDescent="0.35">
      <c r="A44" s="33" t="s">
        <v>13</v>
      </c>
      <c r="B44" s="34">
        <v>4596</v>
      </c>
      <c r="C44" s="35">
        <f t="shared" si="1"/>
        <v>2.6353966570142493E-3</v>
      </c>
      <c r="F44" s="33" t="s">
        <v>65</v>
      </c>
      <c r="G44" s="34">
        <v>1852</v>
      </c>
      <c r="H44" s="35">
        <v>1.2274988914730584E-3</v>
      </c>
      <c r="K44" s="33" t="s">
        <v>52</v>
      </c>
      <c r="L44" s="34">
        <v>358</v>
      </c>
      <c r="M44" s="35">
        <f t="shared" si="0"/>
        <v>1.5221670897270728E-3</v>
      </c>
    </row>
    <row r="45" spans="1:13" x14ac:dyDescent="0.35">
      <c r="A45" s="33" t="s">
        <v>65</v>
      </c>
      <c r="B45" s="34">
        <v>1852</v>
      </c>
      <c r="C45" s="35">
        <f t="shared" si="1"/>
        <v>1.0619570515209725E-3</v>
      </c>
      <c r="F45" s="33" t="s">
        <v>46</v>
      </c>
      <c r="G45" s="34">
        <v>1821</v>
      </c>
      <c r="H45" s="35">
        <v>1.2069522037648161E-3</v>
      </c>
      <c r="K45" s="33" t="s">
        <v>64</v>
      </c>
      <c r="L45" s="34">
        <v>18</v>
      </c>
      <c r="M45" s="35">
        <f t="shared" si="0"/>
        <v>7.6533540824266238E-5</v>
      </c>
    </row>
    <row r="46" spans="1:13" ht="15" thickBot="1" x14ac:dyDescent="0.4">
      <c r="A46" s="40" t="s">
        <v>64</v>
      </c>
      <c r="B46" s="41">
        <v>18</v>
      </c>
      <c r="C46" s="42">
        <f t="shared" si="1"/>
        <v>1.0321396829037531E-5</v>
      </c>
      <c r="F46" s="46" t="s">
        <v>64</v>
      </c>
      <c r="G46" s="47">
        <v>0</v>
      </c>
      <c r="H46" s="48">
        <v>0</v>
      </c>
      <c r="K46" s="40" t="s">
        <v>65</v>
      </c>
      <c r="L46" s="41">
        <v>0</v>
      </c>
      <c r="M46" s="42">
        <f t="shared" si="0"/>
        <v>0</v>
      </c>
    </row>
    <row r="47" spans="1:13" ht="15" thickBot="1" x14ac:dyDescent="0.4">
      <c r="A47" s="43" t="s">
        <v>4</v>
      </c>
      <c r="B47" s="44">
        <v>61332</v>
      </c>
      <c r="C47" s="45">
        <f t="shared" si="1"/>
        <v>3.5168439462140544E-2</v>
      </c>
      <c r="F47" s="49" t="s">
        <v>4</v>
      </c>
      <c r="G47" s="50">
        <v>58735</v>
      </c>
      <c r="H47" s="45">
        <v>3.8929345243342378E-2</v>
      </c>
      <c r="K47" s="52" t="s">
        <v>4</v>
      </c>
      <c r="L47" s="50">
        <v>2597</v>
      </c>
      <c r="M47" s="53">
        <f t="shared" si="0"/>
        <v>1.1042089195589968E-2</v>
      </c>
    </row>
    <row r="48" spans="1:13" x14ac:dyDescent="0.35">
      <c r="A48" s="17" t="s">
        <v>0</v>
      </c>
      <c r="B48" s="1">
        <f>B4+B17+B30+B47</f>
        <v>1743950</v>
      </c>
      <c r="C48" s="18">
        <f t="shared" si="1"/>
        <v>1</v>
      </c>
      <c r="F48" s="17" t="s">
        <v>0</v>
      </c>
      <c r="G48" s="1">
        <v>1508759</v>
      </c>
      <c r="H48" s="18">
        <v>1</v>
      </c>
      <c r="K48" s="51" t="s">
        <v>0</v>
      </c>
      <c r="L48" s="29">
        <f>L30+L17+L4+L47</f>
        <v>235191</v>
      </c>
      <c r="M48" s="36">
        <f t="shared" si="0"/>
        <v>1</v>
      </c>
    </row>
    <row r="49" spans="1:3" ht="18.5" x14ac:dyDescent="0.45">
      <c r="A49" s="26"/>
      <c r="C49" s="18"/>
    </row>
    <row r="50" spans="1:3" x14ac:dyDescent="0.35">
      <c r="A50" s="17"/>
      <c r="B50" s="1"/>
      <c r="C50" s="25"/>
    </row>
    <row r="51" spans="1:3" x14ac:dyDescent="0.35">
      <c r="A51" s="22"/>
      <c r="C51" s="18"/>
    </row>
    <row r="52" spans="1:3" ht="15.5" x14ac:dyDescent="0.35">
      <c r="A52" s="63"/>
      <c r="B52" s="62"/>
      <c r="C52" s="65"/>
    </row>
    <row r="53" spans="1:3" x14ac:dyDescent="0.35">
      <c r="A53" s="22"/>
      <c r="C53" s="18"/>
    </row>
    <row r="54" spans="1:3" x14ac:dyDescent="0.35">
      <c r="A54" s="22"/>
      <c r="C54" s="18"/>
    </row>
    <row r="55" spans="1:3" x14ac:dyDescent="0.35">
      <c r="A55" s="22"/>
      <c r="C55" s="18"/>
    </row>
    <row r="56" spans="1:3" x14ac:dyDescent="0.35">
      <c r="A56" s="22"/>
      <c r="C56" s="18"/>
    </row>
    <row r="57" spans="1:3" x14ac:dyDescent="0.35">
      <c r="A57" s="22"/>
      <c r="C57" s="18"/>
    </row>
    <row r="58" spans="1:3" x14ac:dyDescent="0.35">
      <c r="A58" s="22"/>
      <c r="C58" s="18"/>
    </row>
    <row r="59" spans="1:3" x14ac:dyDescent="0.35">
      <c r="A59" s="22"/>
      <c r="C59" s="18"/>
    </row>
    <row r="60" spans="1:3" x14ac:dyDescent="0.35">
      <c r="A60" s="22"/>
      <c r="C60" s="18"/>
    </row>
    <row r="61" spans="1:3" x14ac:dyDescent="0.35">
      <c r="A61" s="22"/>
      <c r="C61" s="18"/>
    </row>
    <row r="62" spans="1:3" x14ac:dyDescent="0.35">
      <c r="A62" s="22"/>
      <c r="C62" s="18"/>
    </row>
    <row r="63" spans="1:3" x14ac:dyDescent="0.35">
      <c r="A63" s="17"/>
      <c r="B63" s="1"/>
      <c r="C63" s="25"/>
    </row>
    <row r="64" spans="1:3" x14ac:dyDescent="0.35">
      <c r="A64" s="22"/>
      <c r="C64" s="18"/>
    </row>
    <row r="65" spans="1:3" x14ac:dyDescent="0.35">
      <c r="A65" s="22"/>
      <c r="C65" s="18"/>
    </row>
    <row r="66" spans="1:3" x14ac:dyDescent="0.35">
      <c r="A66" s="22"/>
      <c r="C66" s="18"/>
    </row>
    <row r="67" spans="1:3" x14ac:dyDescent="0.35">
      <c r="A67" s="22"/>
      <c r="C67" s="18"/>
    </row>
    <row r="68" spans="1:3" x14ac:dyDescent="0.35">
      <c r="A68" s="22"/>
      <c r="C68" s="18"/>
    </row>
    <row r="69" spans="1:3" x14ac:dyDescent="0.35">
      <c r="A69" s="22"/>
      <c r="C69" s="18"/>
    </row>
    <row r="70" spans="1:3" x14ac:dyDescent="0.35">
      <c r="A70" s="22"/>
      <c r="C70" s="18"/>
    </row>
    <row r="71" spans="1:3" x14ac:dyDescent="0.35">
      <c r="A71" s="22"/>
      <c r="C71" s="18"/>
    </row>
    <row r="72" spans="1:3" x14ac:dyDescent="0.35">
      <c r="A72" s="22"/>
      <c r="C72" s="18"/>
    </row>
    <row r="73" spans="1:3" x14ac:dyDescent="0.35">
      <c r="A73" s="22"/>
      <c r="C73" s="18"/>
    </row>
    <row r="74" spans="1:3" x14ac:dyDescent="0.35">
      <c r="A74" s="22"/>
      <c r="C74" s="18"/>
    </row>
    <row r="75" spans="1:3" x14ac:dyDescent="0.35">
      <c r="A75" s="22"/>
      <c r="C75" s="18"/>
    </row>
    <row r="76" spans="1:3" x14ac:dyDescent="0.35">
      <c r="A76" s="17"/>
      <c r="B76" s="1"/>
      <c r="C76" s="25"/>
    </row>
    <row r="77" spans="1:3" x14ac:dyDescent="0.35">
      <c r="A77" s="22"/>
      <c r="C77" s="18"/>
    </row>
    <row r="78" spans="1:3" x14ac:dyDescent="0.35">
      <c r="A78" s="22"/>
      <c r="C78" s="18"/>
    </row>
    <row r="79" spans="1:3" x14ac:dyDescent="0.35">
      <c r="A79" s="22"/>
      <c r="C79" s="18"/>
    </row>
    <row r="80" spans="1:3" x14ac:dyDescent="0.35">
      <c r="A80" s="22"/>
      <c r="C80" s="18"/>
    </row>
    <row r="81" spans="1:3" x14ac:dyDescent="0.35">
      <c r="A81" s="22"/>
      <c r="C81" s="18"/>
    </row>
    <row r="82" spans="1:3" x14ac:dyDescent="0.35">
      <c r="A82" s="22"/>
      <c r="C82" s="18"/>
    </row>
    <row r="83" spans="1:3" x14ac:dyDescent="0.35">
      <c r="A83" s="22"/>
      <c r="C83" s="18"/>
    </row>
    <row r="84" spans="1:3" x14ac:dyDescent="0.35">
      <c r="A84" s="22"/>
      <c r="C84" s="18"/>
    </row>
    <row r="85" spans="1:3" x14ac:dyDescent="0.35">
      <c r="A85" s="22"/>
      <c r="C85" s="18"/>
    </row>
    <row r="86" spans="1:3" x14ac:dyDescent="0.35">
      <c r="A86" s="22"/>
      <c r="C86" s="18"/>
    </row>
    <row r="87" spans="1:3" x14ac:dyDescent="0.35">
      <c r="A87" s="22"/>
      <c r="C87" s="18"/>
    </row>
    <row r="88" spans="1:3" x14ac:dyDescent="0.35">
      <c r="A88" s="22"/>
      <c r="C88" s="18"/>
    </row>
    <row r="89" spans="1:3" x14ac:dyDescent="0.35">
      <c r="A89" s="22"/>
      <c r="C89" s="18"/>
    </row>
    <row r="90" spans="1:3" x14ac:dyDescent="0.35">
      <c r="A90" s="22"/>
      <c r="C90" s="18"/>
    </row>
    <row r="91" spans="1:3" x14ac:dyDescent="0.35">
      <c r="A91" s="22"/>
      <c r="C91" s="18"/>
    </row>
    <row r="92" spans="1:3" x14ac:dyDescent="0.35">
      <c r="A92" s="22"/>
      <c r="C92" s="18"/>
    </row>
    <row r="93" spans="1:3" x14ac:dyDescent="0.35">
      <c r="A93" s="24"/>
      <c r="B93" s="1"/>
      <c r="C93" s="25"/>
    </row>
    <row r="94" spans="1:3" x14ac:dyDescent="0.35">
      <c r="A94" s="17"/>
      <c r="B94" s="1"/>
      <c r="C94" s="18"/>
    </row>
    <row r="95" spans="1:3" x14ac:dyDescent="0.35">
      <c r="A95" s="23"/>
      <c r="C95" s="18"/>
    </row>
  </sheetData>
  <sortState xmlns:xlrd2="http://schemas.microsoft.com/office/spreadsheetml/2017/richdata2" ref="K31:M46">
    <sortCondition descending="1" ref="L31:L46"/>
  </sortState>
  <mergeCells count="3">
    <mergeCell ref="F2:H2"/>
    <mergeCell ref="K2:M2"/>
    <mergeCell ref="A2:C2"/>
  </mergeCells>
  <pageMargins left="0.7" right="0.7" top="0.75" bottom="0.75" header="0.3" footer="0.3"/>
  <pageSetup paperSize="9" orientation="portrait" r:id="rId1"/>
  <tableParts count="3">
    <tablePart r:id="rId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Asiakirja" ma:contentTypeID="0x0101005951203446290046A0FE0142CCA0863F" ma:contentTypeVersion="12" ma:contentTypeDescription="Luo uusi asiakirja." ma:contentTypeScope="" ma:versionID="4962f39cb387a557fe3865816186512c">
  <xsd:schema xmlns:xsd="http://www.w3.org/2001/XMLSchema" xmlns:xs="http://www.w3.org/2001/XMLSchema" xmlns:p="http://schemas.microsoft.com/office/2006/metadata/properties" xmlns:ns2="eb22c693-97ac-4ccb-b14f-01181fe0ae28" xmlns:ns3="95c5aa93-a000-4751-af2d-c6a31d0ab9bd" targetNamespace="http://schemas.microsoft.com/office/2006/metadata/properties" ma:root="true" ma:fieldsID="56e4ac4a9187bac0028717b6e156e318" ns2:_="" ns3:_="">
    <xsd:import namespace="eb22c693-97ac-4ccb-b14f-01181fe0ae28"/>
    <xsd:import namespace="95c5aa93-a000-4751-af2d-c6a31d0ab9b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Location"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22c693-97ac-4ccb-b14f-01181fe0ae2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5c5aa93-a000-4751-af2d-c6a31d0ab9bd" elementFormDefault="qualified">
    <xsd:import namespace="http://schemas.microsoft.com/office/2006/documentManagement/types"/>
    <xsd:import namespace="http://schemas.microsoft.com/office/infopath/2007/PartnerControls"/>
    <xsd:element name="SharedWithUsers" ma:index="16" nillable="true" ma:displayName="Jaett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Jakamisen tiedot"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A8CD798-B11B-4243-B7FA-E1866731873E}">
  <ds:schemaRefs>
    <ds:schemaRef ds:uri="http://schemas.microsoft.com/sharepoint/v3/contenttype/forms"/>
  </ds:schemaRefs>
</ds:datastoreItem>
</file>

<file path=customXml/itemProps2.xml><?xml version="1.0" encoding="utf-8"?>
<ds:datastoreItem xmlns:ds="http://schemas.openxmlformats.org/officeDocument/2006/customXml" ds:itemID="{10859D6B-3C48-4B7A-BF00-7237F2250E9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22c693-97ac-4ccb-b14f-01181fe0ae28"/>
    <ds:schemaRef ds:uri="95c5aa93-a000-4751-af2d-c6a31d0ab9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87F4B9C-9258-4A38-A3FF-0A474C9615BD}">
  <ds:schemaRefs>
    <ds:schemaRef ds:uri="eb22c693-97ac-4ccb-b14f-01181fe0ae28"/>
    <ds:schemaRef ds:uri="http://schemas.microsoft.com/office/2006/documentManagement/types"/>
    <ds:schemaRef ds:uri="http://www.w3.org/XML/1998/namespace"/>
    <ds:schemaRef ds:uri="http://purl.org/dc/elements/1.1/"/>
    <ds:schemaRef ds:uri="http://schemas.microsoft.com/office/infopath/2007/PartnerControls"/>
    <ds:schemaRef ds:uri="http://schemas.microsoft.com/office/2006/metadata/properties"/>
    <ds:schemaRef ds:uri="http://purl.org/dc/dcmitype/"/>
    <ds:schemaRef ds:uri="http://schemas.openxmlformats.org/package/2006/metadata/core-properties"/>
    <ds:schemaRef ds:uri="95c5aa93-a000-4751-af2d-c6a31d0ab9bd"/>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3</vt:i4>
      </vt:variant>
      <vt:variant>
        <vt:lpstr>Nimetyt alueet</vt:lpstr>
      </vt:variant>
      <vt:variant>
        <vt:i4>1</vt:i4>
      </vt:variant>
    </vt:vector>
  </HeadingPairs>
  <TitlesOfParts>
    <vt:vector size="4" baseType="lpstr">
      <vt:lpstr>Yleiskuva</vt:lpstr>
      <vt:lpstr>Toimialaluvut</vt:lpstr>
      <vt:lpstr>Lv. toimialoittain</vt:lpstr>
      <vt:lpstr>Toimialaluvut!_MailAutoSig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Aalto Tino</dc:creator>
  <cp:lastModifiedBy>Mäkinen Kristofer</cp:lastModifiedBy>
  <cp:lastPrinted>2018-05-29T15:16:07Z</cp:lastPrinted>
  <dcterms:created xsi:type="dcterms:W3CDTF">2018-05-17T11:50:26Z</dcterms:created>
  <dcterms:modified xsi:type="dcterms:W3CDTF">2020-05-07T07:33:20Z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0x0101005951203446290046A0FE0142CCA0863F</vt:lpwstr>
  </property>
  <property fmtid="{D5CDD505-2E9C-101B-9397-08002B2CF9AE}" pid="3" name="TyoryhmanNimi">
    <vt:lpwstr>SKOL ry - toimisto</vt:lpwstr>
  </property>
</Properties>
</file>