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120" windowHeight="12915" activeTab="0"/>
  </bookViews>
  <sheets>
    <sheet name="Arviointilomake" sheetId="1" r:id="rId1"/>
    <sheet name="Esimerkki" sheetId="2" r:id="rId2"/>
  </sheets>
  <definedNames/>
  <calcPr fullCalcOnLoad="1"/>
</workbook>
</file>

<file path=xl/sharedStrings.xml><?xml version="1.0" encoding="utf-8"?>
<sst xmlns="http://schemas.openxmlformats.org/spreadsheetml/2006/main" count="89" uniqueCount="40">
  <si>
    <t>SUUNNITTELUPALVELUJEN HANKINTA</t>
  </si>
  <si>
    <t>ARVIOINTIALUEET</t>
  </si>
  <si>
    <t>Tarjous 1</t>
  </si>
  <si>
    <t>Paino-%</t>
  </si>
  <si>
    <t>Arvosana</t>
  </si>
  <si>
    <t>Painotetut pisteet</t>
  </si>
  <si>
    <t>I. YRITYS</t>
  </si>
  <si>
    <t>II. PROJEKTIN JOHTO</t>
  </si>
  <si>
    <t>1. Tiedot ja taidot</t>
  </si>
  <si>
    <t>III. PROJEKTIN HENKILÖSTÖ, TIIMI</t>
  </si>
  <si>
    <t>IV. PROJEKTISUUNNITELMA ja/tai TARJOUS</t>
  </si>
  <si>
    <t>1. Lähestymistapa, projektisuunnitelma</t>
  </si>
  <si>
    <t>2. Tarjous</t>
  </si>
  <si>
    <t>LAATUPISTEET YHTEENSÄ</t>
  </si>
  <si>
    <t>HINTAPISTEET YHTEENSÄ</t>
  </si>
  <si>
    <t>Tarjous 2</t>
  </si>
  <si>
    <t>Tarjous 3</t>
  </si>
  <si>
    <t>TARJOUSHINNAT, 1000 €</t>
  </si>
  <si>
    <t>SUHTEELLISET LAATUPISTEET</t>
  </si>
  <si>
    <t>PAINOTETUT SUHTEELLISET LAATUPISTEET</t>
  </si>
  <si>
    <t>PAINOTETUT SUHTEELLISET HINTAPISTEET</t>
  </si>
  <si>
    <t>KOKONAISPISTEET YHTEENSÄ</t>
  </si>
  <si>
    <t>SUHTEELLISET HINTAPISTEET</t>
  </si>
  <si>
    <t>SUUNNITTELUPALVELUJEN HANKINTA: As. Oy Vehmaanpuisto</t>
  </si>
  <si>
    <t>1. Johtaminen</t>
  </si>
  <si>
    <t>2. Toimintatavat, -menetelmät</t>
  </si>
  <si>
    <t>4. Resurssit</t>
  </si>
  <si>
    <t>5. Saavutetut tulokset ja asiakaspalaute</t>
  </si>
  <si>
    <t>3. Kontaktit, verkostot</t>
  </si>
  <si>
    <t>4. Henkilökohtainen panos</t>
  </si>
  <si>
    <t>5. Asiakaspalaute</t>
  </si>
  <si>
    <t>3. Osaaminen</t>
  </si>
  <si>
    <t>2. Kokemus tai ammatillinen pätevyys</t>
  </si>
  <si>
    <t>LAATUPISTEIDEN STANDARDOINTI</t>
  </si>
  <si>
    <t>KESKIARVO</t>
  </si>
  <si>
    <t>HAJONTA</t>
  </si>
  <si>
    <t>HINTAPISTEIDEN STANDARDOINTI</t>
  </si>
  <si>
    <t>PAINOTETUT STANDARD. LAATUPISTEET</t>
  </si>
  <si>
    <t>PAINOTETUT STANDARD. HINTAPISTEET</t>
  </si>
  <si>
    <t>STANDARD. KOKONAISPISTEET YHTEENSÄ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</si>
</sst>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\ %"/>
    <numFmt numFmtId="173" formatCode="0.0"/>
    <numFmt numFmtId="174" formatCode="#,##0\ &quot;mk&quot;"/>
    <numFmt numFmtId="175" formatCode="#,##0.00\ _m_k"/>
    <numFmt numFmtId="176" formatCode="0.000"/>
    <numFmt numFmtId="177" formatCode="&quot;Kyllä&quot;;&quot;Kyllä&quot;;&quot;Ei&quot;"/>
    <numFmt numFmtId="178" formatCode="&quot;Tosi&quot;;&quot;Tosi&quot;;&quot;Epätosi&quot;"/>
    <numFmt numFmtId="179" formatCode="&quot;Käytössä&quot;;&quot;Käytössä&quot;;&quot;Ei käytössä&quot;"/>
    <numFmt numFmtId="180" formatCode="0.000000"/>
    <numFmt numFmtId="181" formatCode="0.00000"/>
    <numFmt numFmtId="182" formatCode="0.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173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73" fontId="5" fillId="0" borderId="1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horizontal="center" wrapText="1"/>
    </xf>
    <xf numFmtId="173" fontId="0" fillId="0" borderId="0" xfId="0" applyNumberFormat="1" applyAlignment="1">
      <alignment/>
    </xf>
    <xf numFmtId="173" fontId="5" fillId="0" borderId="0" xfId="0" applyNumberFormat="1" applyFon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45</xdr:row>
      <xdr:rowOff>0</xdr:rowOff>
    </xdr:from>
    <xdr:ext cx="3171825" cy="2009775"/>
    <xdr:sp>
      <xdr:nvSpPr>
        <xdr:cNvPr id="1" name="TextBox 1"/>
        <xdr:cNvSpPr txBox="1">
          <a:spLocks noChangeArrowheads="1"/>
        </xdr:cNvSpPr>
      </xdr:nvSpPr>
      <xdr:spPr>
        <a:xfrm>
          <a:off x="19050" y="7515225"/>
          <a:ext cx="317182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Arviointi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Tilaaja laatii ennen arviointia tarjouksista ja niiden laadullisista ominaisuuksista yhteenvedon. Yhteenvetoon täsmennetään hyväksyttävät tarjoukset, tiedollisesti riittämättömät sekä hylättäväksi esitettävät tarjoukset.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Laatukriteerien pisteytys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Laatukriteerit valitaan taulukkoon painoarvoineen. Tarjoukset arvioidaan valittuja kriteerejä käyttäen ja kriteerit pisteytetään käyttämällä asteikkoa 0-10. Suhteelliset laatupisteet ja painotetut suhteelliset laatupisteet voidaan laskea esimerkiksi seuraavasti:
</a:t>
          </a:r>
        </a:p>
      </xdr:txBody>
    </xdr:sp>
    <xdr:clientData/>
  </xdr:oneCellAnchor>
  <xdr:oneCellAnchor>
    <xdr:from>
      <xdr:col>4</xdr:col>
      <xdr:colOff>342900</xdr:colOff>
      <xdr:row>45</xdr:row>
      <xdr:rowOff>0</xdr:rowOff>
    </xdr:from>
    <xdr:ext cx="3314700" cy="485775"/>
    <xdr:sp>
      <xdr:nvSpPr>
        <xdr:cNvPr id="2" name="TextBox 2"/>
        <xdr:cNvSpPr txBox="1">
          <a:spLocks noChangeArrowheads="1"/>
        </xdr:cNvSpPr>
      </xdr:nvSpPr>
      <xdr:spPr>
        <a:xfrm>
          <a:off x="3648075" y="7515225"/>
          <a:ext cx="3314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Tarjoushintojen pisteytys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Pisteytys voidaan määritellä useilla eri menetelmillä, esimerkiksi seuraavasti:
</a:t>
          </a:r>
        </a:p>
      </xdr:txBody>
    </xdr:sp>
    <xdr:clientData/>
  </xdr:oneCellAnchor>
  <xdr:oneCellAnchor>
    <xdr:from>
      <xdr:col>5</xdr:col>
      <xdr:colOff>133350</xdr:colOff>
      <xdr:row>61</xdr:row>
      <xdr:rowOff>0</xdr:rowOff>
    </xdr:from>
    <xdr:ext cx="1552575" cy="285750"/>
    <xdr:sp>
      <xdr:nvSpPr>
        <xdr:cNvPr id="3" name="TextBox 27"/>
        <xdr:cNvSpPr txBox="1">
          <a:spLocks noChangeArrowheads="1"/>
        </xdr:cNvSpPr>
      </xdr:nvSpPr>
      <xdr:spPr>
        <a:xfrm>
          <a:off x="3952875" y="10106025"/>
          <a:ext cx="1552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Standardointi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45</xdr:row>
      <xdr:rowOff>0</xdr:rowOff>
    </xdr:from>
    <xdr:ext cx="3171825" cy="2162175"/>
    <xdr:sp>
      <xdr:nvSpPr>
        <xdr:cNvPr id="1" name="TextBox 6"/>
        <xdr:cNvSpPr txBox="1">
          <a:spLocks noChangeArrowheads="1"/>
        </xdr:cNvSpPr>
      </xdr:nvSpPr>
      <xdr:spPr>
        <a:xfrm>
          <a:off x="28575" y="7515225"/>
          <a:ext cx="317182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Arviointi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Tilaaja laatii ennen arviointia tarjouksista ja niiden laadullisista ominaisuuksista yhteenvedon. Yhteenvetoon täsmennetään hyväksyttävät tarjoukset, tiedollisesti riittämättömät sekä hylättäväksi esitettävät tarjoukset.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Laatukriteerien pisteytys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Laatukriteerit valitaan taulukkoon painoarvoineen. Tarjoukset arvioidaan valittuja kriteerejä käyttäen ja kriteerit pisteytetään käyttämällä asteikkoa 0-10. Suhteelliset laatupisteet ja painotetut suhteelliset laatupisteet voidaan laskea esimerkiksi seuraavasti:
</a:t>
          </a:r>
        </a:p>
      </xdr:txBody>
    </xdr:sp>
    <xdr:clientData/>
  </xdr:oneCellAnchor>
  <xdr:oneCellAnchor>
    <xdr:from>
      <xdr:col>4</xdr:col>
      <xdr:colOff>390525</xdr:colOff>
      <xdr:row>45</xdr:row>
      <xdr:rowOff>9525</xdr:rowOff>
    </xdr:from>
    <xdr:ext cx="3114675" cy="485775"/>
    <xdr:sp>
      <xdr:nvSpPr>
        <xdr:cNvPr id="2" name="TextBox 7"/>
        <xdr:cNvSpPr txBox="1">
          <a:spLocks noChangeArrowheads="1"/>
        </xdr:cNvSpPr>
      </xdr:nvSpPr>
      <xdr:spPr>
        <a:xfrm>
          <a:off x="3800475" y="7524750"/>
          <a:ext cx="3114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Tarjoushintojen pisteytys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Pisteytys voidaan määritellä useilla eri menetelmillä, esimerkiksi seuraavasti:
</a:t>
          </a:r>
        </a:p>
      </xdr:txBody>
    </xdr:sp>
    <xdr:clientData/>
  </xdr:oneCellAnchor>
  <xdr:oneCellAnchor>
    <xdr:from>
      <xdr:col>5</xdr:col>
      <xdr:colOff>28575</xdr:colOff>
      <xdr:row>61</xdr:row>
      <xdr:rowOff>0</xdr:rowOff>
    </xdr:from>
    <xdr:ext cx="1552575" cy="285750"/>
    <xdr:sp>
      <xdr:nvSpPr>
        <xdr:cNvPr id="3" name="TextBox 21"/>
        <xdr:cNvSpPr txBox="1">
          <a:spLocks noChangeArrowheads="1"/>
        </xdr:cNvSpPr>
      </xdr:nvSpPr>
      <xdr:spPr>
        <a:xfrm>
          <a:off x="3952875" y="10106025"/>
          <a:ext cx="1552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Standardointi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="75" zoomScaleNormal="75" workbookViewId="0" topLeftCell="A1">
      <selection activeCell="N43" sqref="N43"/>
    </sheetView>
  </sheetViews>
  <sheetFormatPr defaultColWidth="9.140625" defaultRowHeight="12.75"/>
  <cols>
    <col min="1" max="1" width="2.7109375" style="0" customWidth="1"/>
    <col min="2" max="2" width="38.421875" style="0" customWidth="1"/>
    <col min="3" max="3" width="6.7109375" style="0" bestFit="1" customWidth="1"/>
    <col min="4" max="4" width="1.7109375" style="0" customWidth="1"/>
    <col min="5" max="6" width="7.7109375" style="9" customWidth="1"/>
    <col min="7" max="7" width="1.7109375" style="0" customWidth="1"/>
    <col min="8" max="9" width="7.7109375" style="9" customWidth="1"/>
    <col min="10" max="10" width="1.7109375" style="0" customWidth="1"/>
    <col min="11" max="12" width="7.7109375" style="9" customWidth="1"/>
  </cols>
  <sheetData>
    <row r="1" spans="1:12" s="1" customFormat="1" ht="15">
      <c r="A1" s="1" t="s">
        <v>0</v>
      </c>
      <c r="E1" s="2"/>
      <c r="F1" s="2"/>
      <c r="H1" s="2"/>
      <c r="I1" s="2"/>
      <c r="K1" s="2"/>
      <c r="L1" s="2"/>
    </row>
    <row r="2" spans="1:12" s="1" customFormat="1" ht="15.75" thickBot="1">
      <c r="A2" s="1" t="s">
        <v>1</v>
      </c>
      <c r="E2" s="2"/>
      <c r="F2" s="2"/>
      <c r="H2" s="2"/>
      <c r="I2" s="2"/>
      <c r="K2" s="2"/>
      <c r="L2" s="2"/>
    </row>
    <row r="3" spans="5:12" s="3" customFormat="1" ht="15">
      <c r="E3" s="38" t="s">
        <v>2</v>
      </c>
      <c r="F3" s="39"/>
      <c r="H3" s="38" t="s">
        <v>15</v>
      </c>
      <c r="I3" s="39"/>
      <c r="K3" s="38" t="s">
        <v>16</v>
      </c>
      <c r="L3" s="39"/>
    </row>
    <row r="4" spans="3:12" s="3" customFormat="1" ht="23.25" thickBot="1">
      <c r="C4" s="10" t="s">
        <v>3</v>
      </c>
      <c r="E4" s="11" t="s">
        <v>4</v>
      </c>
      <c r="F4" s="12" t="s">
        <v>5</v>
      </c>
      <c r="H4" s="11" t="s">
        <v>4</v>
      </c>
      <c r="I4" s="12" t="s">
        <v>5</v>
      </c>
      <c r="K4" s="11" t="s">
        <v>4</v>
      </c>
      <c r="L4" s="12" t="s">
        <v>5</v>
      </c>
    </row>
    <row r="5" spans="1:12" s="3" customFormat="1" ht="12.75">
      <c r="A5" s="3" t="s">
        <v>6</v>
      </c>
      <c r="E5" s="5"/>
      <c r="F5" s="5"/>
      <c r="H5" s="5"/>
      <c r="I5" s="5"/>
      <c r="K5" s="5"/>
      <c r="L5" s="5"/>
    </row>
    <row r="6" spans="2:12" s="3" customFormat="1" ht="12.75">
      <c r="B6" s="3" t="s">
        <v>24</v>
      </c>
      <c r="C6" s="4"/>
      <c r="E6" s="6"/>
      <c r="F6" s="6"/>
      <c r="H6" s="6"/>
      <c r="I6" s="6"/>
      <c r="K6" s="6"/>
      <c r="L6" s="6"/>
    </row>
    <row r="7" spans="2:12" s="3" customFormat="1" ht="12.75">
      <c r="B7" s="3" t="s">
        <v>25</v>
      </c>
      <c r="C7" s="4"/>
      <c r="E7" s="6"/>
      <c r="F7" s="6"/>
      <c r="H7" s="6"/>
      <c r="I7" s="6"/>
      <c r="K7" s="6"/>
      <c r="L7" s="6"/>
    </row>
    <row r="8" spans="2:12" s="3" customFormat="1" ht="12.75">
      <c r="B8" s="3" t="s">
        <v>31</v>
      </c>
      <c r="C8" s="4"/>
      <c r="E8" s="6"/>
      <c r="F8" s="6"/>
      <c r="H8" s="6"/>
      <c r="I8" s="6"/>
      <c r="K8" s="6"/>
      <c r="L8" s="6"/>
    </row>
    <row r="9" spans="2:12" s="3" customFormat="1" ht="12.75">
      <c r="B9" s="3" t="s">
        <v>26</v>
      </c>
      <c r="C9" s="4"/>
      <c r="E9" s="6"/>
      <c r="F9" s="6"/>
      <c r="H9" s="6"/>
      <c r="I9" s="6"/>
      <c r="K9" s="6"/>
      <c r="L9" s="6"/>
    </row>
    <row r="10" spans="2:12" s="3" customFormat="1" ht="12.75">
      <c r="B10" s="3" t="s">
        <v>27</v>
      </c>
      <c r="C10" s="4"/>
      <c r="E10" s="6"/>
      <c r="F10" s="6"/>
      <c r="H10" s="6"/>
      <c r="I10" s="6"/>
      <c r="K10" s="6"/>
      <c r="L10" s="6"/>
    </row>
    <row r="11" spans="5:12" s="3" customFormat="1" ht="12.75">
      <c r="E11" s="5"/>
      <c r="F11" s="5"/>
      <c r="H11" s="5"/>
      <c r="I11" s="5"/>
      <c r="K11" s="5"/>
      <c r="L11" s="5"/>
    </row>
    <row r="12" spans="1:12" s="3" customFormat="1" ht="12.75">
      <c r="A12" s="3" t="s">
        <v>7</v>
      </c>
      <c r="E12" s="5"/>
      <c r="F12" s="5"/>
      <c r="H12" s="5"/>
      <c r="I12" s="5"/>
      <c r="K12" s="5"/>
      <c r="L12" s="5"/>
    </row>
    <row r="13" spans="2:12" s="3" customFormat="1" ht="12.75">
      <c r="B13" s="3" t="s">
        <v>8</v>
      </c>
      <c r="C13" s="4"/>
      <c r="E13" s="6"/>
      <c r="F13" s="6"/>
      <c r="H13" s="6"/>
      <c r="I13" s="6"/>
      <c r="K13" s="6"/>
      <c r="L13" s="6"/>
    </row>
    <row r="14" spans="2:12" s="3" customFormat="1" ht="12.75">
      <c r="B14" s="3" t="s">
        <v>32</v>
      </c>
      <c r="C14" s="4"/>
      <c r="E14" s="6"/>
      <c r="F14" s="6"/>
      <c r="H14" s="6"/>
      <c r="I14" s="6"/>
      <c r="K14" s="6"/>
      <c r="L14" s="6"/>
    </row>
    <row r="15" spans="2:12" s="3" customFormat="1" ht="12.75">
      <c r="B15" s="3" t="s">
        <v>28</v>
      </c>
      <c r="C15" s="4"/>
      <c r="E15" s="6"/>
      <c r="F15" s="6"/>
      <c r="H15" s="6"/>
      <c r="I15" s="6"/>
      <c r="K15" s="6"/>
      <c r="L15" s="6"/>
    </row>
    <row r="16" spans="2:12" s="3" customFormat="1" ht="12.75">
      <c r="B16" s="3" t="s">
        <v>29</v>
      </c>
      <c r="C16" s="4"/>
      <c r="E16" s="6"/>
      <c r="F16" s="6"/>
      <c r="H16" s="6"/>
      <c r="I16" s="6"/>
      <c r="K16" s="6"/>
      <c r="L16" s="6"/>
    </row>
    <row r="17" spans="2:12" s="3" customFormat="1" ht="12.75">
      <c r="B17" s="3" t="s">
        <v>30</v>
      </c>
      <c r="C17" s="4"/>
      <c r="E17" s="6"/>
      <c r="F17" s="6"/>
      <c r="H17" s="6"/>
      <c r="I17" s="6"/>
      <c r="K17" s="6"/>
      <c r="L17" s="6"/>
    </row>
    <row r="18" spans="5:12" s="3" customFormat="1" ht="12.75">
      <c r="E18" s="5"/>
      <c r="F18" s="5"/>
      <c r="H18" s="5"/>
      <c r="I18" s="5"/>
      <c r="K18" s="5"/>
      <c r="L18" s="5"/>
    </row>
    <row r="19" spans="1:12" s="3" customFormat="1" ht="12.75">
      <c r="A19" s="3" t="s">
        <v>9</v>
      </c>
      <c r="E19" s="5"/>
      <c r="F19" s="5"/>
      <c r="H19" s="5"/>
      <c r="I19" s="5"/>
      <c r="K19" s="5"/>
      <c r="L19" s="5"/>
    </row>
    <row r="20" spans="2:12" s="3" customFormat="1" ht="12.75">
      <c r="B20" s="3" t="s">
        <v>8</v>
      </c>
      <c r="C20" s="4"/>
      <c r="E20" s="6"/>
      <c r="F20" s="6"/>
      <c r="H20" s="6"/>
      <c r="I20" s="6"/>
      <c r="K20" s="6"/>
      <c r="L20" s="6"/>
    </row>
    <row r="21" spans="2:12" s="3" customFormat="1" ht="12.75">
      <c r="B21" s="3" t="s">
        <v>32</v>
      </c>
      <c r="C21" s="4"/>
      <c r="E21" s="6"/>
      <c r="F21" s="6"/>
      <c r="H21" s="6"/>
      <c r="I21" s="6"/>
      <c r="K21" s="6"/>
      <c r="L21" s="6"/>
    </row>
    <row r="22" spans="2:12" s="3" customFormat="1" ht="12.75">
      <c r="B22" s="3" t="s">
        <v>28</v>
      </c>
      <c r="C22" s="4"/>
      <c r="E22" s="6"/>
      <c r="F22" s="6"/>
      <c r="H22" s="6"/>
      <c r="I22" s="6"/>
      <c r="K22" s="6"/>
      <c r="L22" s="6"/>
    </row>
    <row r="23" spans="2:12" s="3" customFormat="1" ht="12.75">
      <c r="B23" s="3" t="s">
        <v>26</v>
      </c>
      <c r="C23" s="4"/>
      <c r="E23" s="6"/>
      <c r="F23" s="6"/>
      <c r="H23" s="6"/>
      <c r="I23" s="6"/>
      <c r="K23" s="6"/>
      <c r="L23" s="6"/>
    </row>
    <row r="24" spans="2:12" s="3" customFormat="1" ht="12.75">
      <c r="B24" s="3" t="s">
        <v>30</v>
      </c>
      <c r="C24" s="4"/>
      <c r="E24" s="6"/>
      <c r="F24" s="6"/>
      <c r="H24" s="6"/>
      <c r="I24" s="6"/>
      <c r="K24" s="6"/>
      <c r="L24" s="6"/>
    </row>
    <row r="25" spans="5:12" s="3" customFormat="1" ht="12.75">
      <c r="E25" s="5"/>
      <c r="F25" s="5"/>
      <c r="H25" s="5"/>
      <c r="I25" s="5"/>
      <c r="K25" s="5"/>
      <c r="L25" s="5"/>
    </row>
    <row r="26" spans="1:12" s="3" customFormat="1" ht="12.75">
      <c r="A26" s="3" t="s">
        <v>10</v>
      </c>
      <c r="E26" s="5"/>
      <c r="F26" s="5"/>
      <c r="H26" s="5"/>
      <c r="I26" s="5"/>
      <c r="K26" s="5"/>
      <c r="L26" s="5"/>
    </row>
    <row r="27" spans="2:12" s="3" customFormat="1" ht="12.75">
      <c r="B27" s="3" t="s">
        <v>11</v>
      </c>
      <c r="C27" s="4"/>
      <c r="E27" s="6"/>
      <c r="F27" s="6"/>
      <c r="H27" s="6"/>
      <c r="I27" s="6"/>
      <c r="K27" s="6"/>
      <c r="L27" s="6"/>
    </row>
    <row r="28" spans="2:12" s="3" customFormat="1" ht="12.75">
      <c r="B28" s="3" t="s">
        <v>12</v>
      </c>
      <c r="C28" s="4"/>
      <c r="E28" s="6"/>
      <c r="F28" s="6"/>
      <c r="H28" s="6"/>
      <c r="I28" s="6"/>
      <c r="K28" s="6"/>
      <c r="L28" s="6"/>
    </row>
    <row r="30" spans="1:12" ht="12.75">
      <c r="A30" t="s">
        <v>13</v>
      </c>
      <c r="C30" s="13"/>
      <c r="E30" s="14"/>
      <c r="F30" s="8"/>
      <c r="H30" s="14"/>
      <c r="I30" s="8"/>
      <c r="K30" s="14"/>
      <c r="L30" s="8"/>
    </row>
    <row r="31" spans="1:12" ht="12.75">
      <c r="A31" t="s">
        <v>18</v>
      </c>
      <c r="C31" s="7"/>
      <c r="E31" s="14"/>
      <c r="F31" s="8"/>
      <c r="H31" s="14"/>
      <c r="I31" s="8"/>
      <c r="K31" s="14"/>
      <c r="L31" s="8"/>
    </row>
    <row r="32" spans="3:16" ht="12.75">
      <c r="C32" s="23"/>
      <c r="E32" s="29"/>
      <c r="F32" s="30"/>
      <c r="G32" s="20"/>
      <c r="H32" s="29"/>
      <c r="I32" s="30"/>
      <c r="J32" s="20"/>
      <c r="K32" s="29"/>
      <c r="L32" s="30"/>
      <c r="N32" s="33"/>
      <c r="P32" s="33"/>
    </row>
    <row r="33" spans="3:12" ht="12.75">
      <c r="C33" s="13"/>
      <c r="E33" s="14"/>
      <c r="F33" s="14"/>
      <c r="H33" s="14"/>
      <c r="I33" s="14"/>
      <c r="K33" s="14"/>
      <c r="L33" s="14"/>
    </row>
    <row r="34" spans="1:12" ht="12.75">
      <c r="A34" t="s">
        <v>17</v>
      </c>
      <c r="C34" s="7"/>
      <c r="E34" s="14"/>
      <c r="F34" s="8"/>
      <c r="H34" s="14"/>
      <c r="I34" s="8"/>
      <c r="K34" s="14"/>
      <c r="L34" s="8"/>
    </row>
    <row r="35" spans="1:12" ht="12.75">
      <c r="A35" t="s">
        <v>22</v>
      </c>
      <c r="C35" s="7"/>
      <c r="E35" s="14"/>
      <c r="F35" s="8"/>
      <c r="H35" s="14"/>
      <c r="I35" s="8"/>
      <c r="K35" s="14"/>
      <c r="L35" s="8"/>
    </row>
    <row r="36" spans="3:16" ht="12.75">
      <c r="C36" s="23"/>
      <c r="E36" s="29"/>
      <c r="F36" s="30"/>
      <c r="G36" s="20"/>
      <c r="H36" s="29"/>
      <c r="I36" s="30"/>
      <c r="J36" s="20"/>
      <c r="K36" s="29"/>
      <c r="L36" s="30"/>
      <c r="N36" s="33"/>
      <c r="P36" s="33"/>
    </row>
    <row r="37" spans="3:12" ht="12.75">
      <c r="C37" s="13"/>
      <c r="E37" s="14"/>
      <c r="F37" s="14"/>
      <c r="H37" s="14"/>
      <c r="I37" s="14"/>
      <c r="K37" s="14"/>
      <c r="L37" s="14"/>
    </row>
    <row r="38" spans="1:12" ht="12.75">
      <c r="A38" t="s">
        <v>19</v>
      </c>
      <c r="C38" s="7"/>
      <c r="E38" s="14"/>
      <c r="F38" s="8"/>
      <c r="H38" s="14"/>
      <c r="I38" s="8"/>
      <c r="K38" s="14"/>
      <c r="L38" s="8"/>
    </row>
    <row r="39" spans="1:12" ht="12.75">
      <c r="A39" t="s">
        <v>20</v>
      </c>
      <c r="C39" s="7"/>
      <c r="E39" s="14"/>
      <c r="F39" s="8"/>
      <c r="H39" s="14"/>
      <c r="I39" s="8"/>
      <c r="K39" s="14"/>
      <c r="L39" s="8"/>
    </row>
    <row r="40" spans="1:12" ht="12.75">
      <c r="A40" s="15" t="s">
        <v>21</v>
      </c>
      <c r="C40" s="13"/>
      <c r="E40" s="14"/>
      <c r="F40" s="8"/>
      <c r="H40" s="14"/>
      <c r="I40" s="8"/>
      <c r="K40" s="14"/>
      <c r="L40" s="8"/>
    </row>
    <row r="42" spans="3:16" ht="12.75">
      <c r="C42" s="21"/>
      <c r="E42" s="29"/>
      <c r="F42" s="31"/>
      <c r="G42" s="20"/>
      <c r="H42" s="29"/>
      <c r="I42" s="31"/>
      <c r="J42" s="20"/>
      <c r="K42" s="29"/>
      <c r="L42" s="31"/>
      <c r="N42" s="29"/>
      <c r="O42" s="13"/>
      <c r="P42" s="29"/>
    </row>
    <row r="43" spans="3:16" ht="12.75">
      <c r="C43" s="21"/>
      <c r="E43" s="29"/>
      <c r="F43" s="30"/>
      <c r="G43" s="20"/>
      <c r="H43" s="29"/>
      <c r="I43" s="30"/>
      <c r="J43" s="20"/>
      <c r="K43" s="29"/>
      <c r="L43" s="30"/>
      <c r="N43" s="33"/>
      <c r="O43" s="13"/>
      <c r="P43" s="33"/>
    </row>
    <row r="44" spans="1:16" ht="12.75">
      <c r="A44" s="15"/>
      <c r="C44" s="23"/>
      <c r="E44" s="29"/>
      <c r="F44" s="32"/>
      <c r="G44" s="20"/>
      <c r="H44" s="29"/>
      <c r="I44" s="32"/>
      <c r="J44" s="20"/>
      <c r="K44" s="29"/>
      <c r="L44" s="32"/>
      <c r="N44" s="35"/>
      <c r="O44" s="13"/>
      <c r="P44" s="35"/>
    </row>
    <row r="45" spans="1:16" ht="12.75">
      <c r="A45" s="15"/>
      <c r="C45" s="23"/>
      <c r="E45" s="29"/>
      <c r="F45" s="35"/>
      <c r="G45" s="20"/>
      <c r="H45" s="29"/>
      <c r="I45" s="35"/>
      <c r="J45" s="20"/>
      <c r="K45" s="29"/>
      <c r="L45" s="35"/>
      <c r="N45" s="35"/>
      <c r="O45" s="13"/>
      <c r="P45" s="35"/>
    </row>
    <row r="46" ht="12.75"/>
    <row r="47" ht="12.75"/>
    <row r="48" ht="12.75"/>
    <row r="49" ht="12.75"/>
    <row r="50" ht="12.75">
      <c r="E50"/>
    </row>
    <row r="51" ht="12.75"/>
    <row r="52" ht="12.75">
      <c r="E52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>
      <c r="F64"/>
    </row>
    <row r="67" ht="12.75"/>
    <row r="68" ht="12.75"/>
    <row r="69" ht="12.75"/>
  </sheetData>
  <mergeCells count="3">
    <mergeCell ref="E3:F3"/>
    <mergeCell ref="H3:I3"/>
    <mergeCell ref="K3:L3"/>
  </mergeCells>
  <printOptions/>
  <pageMargins left="0.75" right="0.75" top="1" bottom="1" header="0.4921259845" footer="0.4921259845"/>
  <pageSetup fitToHeight="1" fitToWidth="1" horizontalDpi="600" verticalDpi="600" orientation="portrait" paperSize="9" scale="80" r:id="rId8"/>
  <drawing r:id="rId7"/>
  <legacyDrawing r:id="rId6"/>
  <oleObjects>
    <oleObject progId="Equation.3" shapeId="239029" r:id="rId1"/>
    <oleObject progId="Equation.3" shapeId="240583" r:id="rId2"/>
    <oleObject progId="Equation.3" shapeId="270064" r:id="rId3"/>
    <oleObject progId="Equation.3" shapeId="313988" r:id="rId4"/>
    <oleObject progId="Equation.3" shapeId="1155301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zoomScale="75" zoomScaleNormal="75" workbookViewId="0" topLeftCell="A1">
      <selection activeCell="L44" activeCellId="2" sqref="F44 I44 L44"/>
    </sheetView>
  </sheetViews>
  <sheetFormatPr defaultColWidth="9.140625" defaultRowHeight="12.75"/>
  <cols>
    <col min="1" max="1" width="2.7109375" style="0" customWidth="1"/>
    <col min="2" max="2" width="38.421875" style="0" customWidth="1"/>
    <col min="3" max="3" width="8.28125" style="20" bestFit="1" customWidth="1"/>
    <col min="4" max="4" width="1.7109375" style="0" customWidth="1"/>
    <col min="5" max="6" width="7.7109375" style="28" customWidth="1"/>
    <col min="7" max="7" width="1.7109375" style="20" customWidth="1"/>
    <col min="8" max="9" width="7.7109375" style="28" customWidth="1"/>
    <col min="10" max="10" width="1.7109375" style="20" customWidth="1"/>
    <col min="11" max="12" width="7.7109375" style="28" customWidth="1"/>
  </cols>
  <sheetData>
    <row r="1" spans="1:12" s="1" customFormat="1" ht="15">
      <c r="A1" s="1" t="s">
        <v>23</v>
      </c>
      <c r="C1" s="17"/>
      <c r="E1" s="24"/>
      <c r="F1" s="24"/>
      <c r="G1" s="17"/>
      <c r="H1" s="24"/>
      <c r="I1" s="24"/>
      <c r="J1" s="17"/>
      <c r="K1" s="24"/>
      <c r="L1" s="24"/>
    </row>
    <row r="2" spans="1:12" s="1" customFormat="1" ht="15.75" thickBot="1">
      <c r="A2" s="1" t="s">
        <v>1</v>
      </c>
      <c r="C2" s="17"/>
      <c r="E2" s="24"/>
      <c r="F2" s="24"/>
      <c r="G2" s="17"/>
      <c r="H2" s="24"/>
      <c r="I2" s="24"/>
      <c r="J2" s="17"/>
      <c r="K2" s="24"/>
      <c r="L2" s="24"/>
    </row>
    <row r="3" spans="3:12" s="3" customFormat="1" ht="15">
      <c r="C3" s="18"/>
      <c r="E3" s="38" t="s">
        <v>2</v>
      </c>
      <c r="F3" s="39"/>
      <c r="G3" s="18"/>
      <c r="H3" s="38" t="s">
        <v>15</v>
      </c>
      <c r="I3" s="39"/>
      <c r="J3" s="18"/>
      <c r="K3" s="38" t="s">
        <v>16</v>
      </c>
      <c r="L3" s="39"/>
    </row>
    <row r="4" spans="3:12" s="3" customFormat="1" ht="23.25" thickBot="1">
      <c r="C4" s="16" t="s">
        <v>3</v>
      </c>
      <c r="E4" s="25" t="s">
        <v>4</v>
      </c>
      <c r="F4" s="12" t="s">
        <v>5</v>
      </c>
      <c r="G4" s="18"/>
      <c r="H4" s="25" t="s">
        <v>4</v>
      </c>
      <c r="I4" s="12" t="s">
        <v>5</v>
      </c>
      <c r="J4" s="18"/>
      <c r="K4" s="25" t="s">
        <v>4</v>
      </c>
      <c r="L4" s="12" t="s">
        <v>5</v>
      </c>
    </row>
    <row r="5" spans="1:12" s="3" customFormat="1" ht="12.75">
      <c r="A5" s="3" t="s">
        <v>6</v>
      </c>
      <c r="C5" s="18"/>
      <c r="E5" s="26"/>
      <c r="F5" s="26"/>
      <c r="G5" s="18"/>
      <c r="H5" s="26"/>
      <c r="I5" s="26"/>
      <c r="J5" s="18"/>
      <c r="K5" s="26"/>
      <c r="L5" s="26"/>
    </row>
    <row r="6" spans="2:12" s="3" customFormat="1" ht="12.75">
      <c r="B6" s="3" t="s">
        <v>24</v>
      </c>
      <c r="C6" s="19">
        <v>0.1</v>
      </c>
      <c r="E6" s="27">
        <v>5</v>
      </c>
      <c r="F6" s="27">
        <f>E6*C6</f>
        <v>0.5</v>
      </c>
      <c r="G6" s="18"/>
      <c r="H6" s="27">
        <v>7</v>
      </c>
      <c r="I6" s="27">
        <f>H6*$C6</f>
        <v>0.7000000000000001</v>
      </c>
      <c r="J6" s="18"/>
      <c r="K6" s="27">
        <v>7</v>
      </c>
      <c r="L6" s="27">
        <f>K6*$C6</f>
        <v>0.7000000000000001</v>
      </c>
    </row>
    <row r="7" spans="2:12" s="3" customFormat="1" ht="12.75">
      <c r="B7" s="3" t="s">
        <v>25</v>
      </c>
      <c r="C7" s="19"/>
      <c r="E7" s="27"/>
      <c r="F7" s="27"/>
      <c r="G7" s="18"/>
      <c r="H7" s="27"/>
      <c r="I7" s="27"/>
      <c r="J7" s="18"/>
      <c r="K7" s="27"/>
      <c r="L7" s="27"/>
    </row>
    <row r="8" spans="2:12" s="3" customFormat="1" ht="12.75">
      <c r="B8" s="3" t="s">
        <v>31</v>
      </c>
      <c r="C8" s="19">
        <v>0.1</v>
      </c>
      <c r="E8" s="27">
        <v>7</v>
      </c>
      <c r="F8" s="27">
        <f>E8*C8</f>
        <v>0.7000000000000001</v>
      </c>
      <c r="G8" s="18"/>
      <c r="H8" s="27">
        <v>7</v>
      </c>
      <c r="I8" s="27">
        <f>H8*$C8</f>
        <v>0.7000000000000001</v>
      </c>
      <c r="J8" s="18"/>
      <c r="K8" s="27">
        <v>5</v>
      </c>
      <c r="L8" s="27">
        <f>K8*$C8</f>
        <v>0.5</v>
      </c>
    </row>
    <row r="9" spans="2:12" s="3" customFormat="1" ht="12.75">
      <c r="B9" s="3" t="s">
        <v>26</v>
      </c>
      <c r="C9" s="19"/>
      <c r="E9" s="27"/>
      <c r="F9" s="27"/>
      <c r="G9" s="18"/>
      <c r="H9" s="27"/>
      <c r="I9" s="27"/>
      <c r="J9" s="18"/>
      <c r="K9" s="27"/>
      <c r="L9" s="27"/>
    </row>
    <row r="10" spans="2:12" s="3" customFormat="1" ht="12.75">
      <c r="B10" s="3" t="s">
        <v>27</v>
      </c>
      <c r="C10" s="19">
        <v>0.1</v>
      </c>
      <c r="E10" s="27">
        <v>4</v>
      </c>
      <c r="F10" s="27">
        <f>E10*C10</f>
        <v>0.4</v>
      </c>
      <c r="G10" s="18"/>
      <c r="H10" s="27">
        <v>4</v>
      </c>
      <c r="I10" s="27">
        <f>H10*$C10</f>
        <v>0.4</v>
      </c>
      <c r="J10" s="18"/>
      <c r="K10" s="27">
        <v>0</v>
      </c>
      <c r="L10" s="27">
        <f>K10*$C10</f>
        <v>0</v>
      </c>
    </row>
    <row r="11" spans="3:12" s="3" customFormat="1" ht="12.75">
      <c r="C11" s="18"/>
      <c r="E11" s="26"/>
      <c r="F11" s="26"/>
      <c r="G11" s="18"/>
      <c r="H11" s="26"/>
      <c r="I11" s="26"/>
      <c r="J11" s="18"/>
      <c r="K11" s="26"/>
      <c r="L11" s="26"/>
    </row>
    <row r="12" spans="1:12" s="3" customFormat="1" ht="12.75">
      <c r="A12" s="3" t="s">
        <v>7</v>
      </c>
      <c r="C12" s="18"/>
      <c r="E12" s="26"/>
      <c r="F12" s="26"/>
      <c r="G12" s="18"/>
      <c r="H12" s="26"/>
      <c r="I12" s="26"/>
      <c r="J12" s="18"/>
      <c r="K12" s="26"/>
      <c r="L12" s="26"/>
    </row>
    <row r="13" spans="2:12" s="3" customFormat="1" ht="12.75">
      <c r="B13" s="3" t="s">
        <v>8</v>
      </c>
      <c r="C13" s="19">
        <v>0.1</v>
      </c>
      <c r="E13" s="27">
        <v>7</v>
      </c>
      <c r="F13" s="27">
        <f>E13*C13</f>
        <v>0.7000000000000001</v>
      </c>
      <c r="G13" s="18"/>
      <c r="H13" s="27">
        <v>8</v>
      </c>
      <c r="I13" s="27">
        <f>H13*$C13</f>
        <v>0.8</v>
      </c>
      <c r="J13" s="18"/>
      <c r="K13" s="27">
        <v>8</v>
      </c>
      <c r="L13" s="27">
        <f>K13*$C13</f>
        <v>0.8</v>
      </c>
    </row>
    <row r="14" spans="2:12" s="3" customFormat="1" ht="12.75">
      <c r="B14" s="3" t="s">
        <v>32</v>
      </c>
      <c r="C14" s="19">
        <v>0.1</v>
      </c>
      <c r="E14" s="27">
        <v>6</v>
      </c>
      <c r="F14" s="27">
        <f>E14*C14</f>
        <v>0.6000000000000001</v>
      </c>
      <c r="G14" s="18"/>
      <c r="H14" s="27">
        <v>6</v>
      </c>
      <c r="I14" s="27">
        <f>H14*$C14</f>
        <v>0.6000000000000001</v>
      </c>
      <c r="J14" s="18"/>
      <c r="K14" s="27">
        <v>7</v>
      </c>
      <c r="L14" s="27">
        <f>K14*$C14</f>
        <v>0.7000000000000001</v>
      </c>
    </row>
    <row r="15" spans="2:12" s="3" customFormat="1" ht="12.75">
      <c r="B15" s="3" t="s">
        <v>28</v>
      </c>
      <c r="C15" s="19"/>
      <c r="E15" s="27"/>
      <c r="F15" s="27"/>
      <c r="G15" s="18"/>
      <c r="H15" s="27"/>
      <c r="I15" s="27"/>
      <c r="J15" s="18"/>
      <c r="K15" s="27"/>
      <c r="L15" s="27"/>
    </row>
    <row r="16" spans="2:12" s="3" customFormat="1" ht="12.75">
      <c r="B16" s="3" t="s">
        <v>29</v>
      </c>
      <c r="C16" s="19">
        <v>0.1</v>
      </c>
      <c r="E16" s="27">
        <v>5</v>
      </c>
      <c r="F16" s="27">
        <f>E16*C16</f>
        <v>0.5</v>
      </c>
      <c r="G16" s="18"/>
      <c r="H16" s="27">
        <v>7</v>
      </c>
      <c r="I16" s="27">
        <f>H16*$C16</f>
        <v>0.7000000000000001</v>
      </c>
      <c r="J16" s="18"/>
      <c r="K16" s="27">
        <v>5</v>
      </c>
      <c r="L16" s="27">
        <f>K16*$C16</f>
        <v>0.5</v>
      </c>
    </row>
    <row r="17" spans="2:12" s="3" customFormat="1" ht="12.75">
      <c r="B17" s="3" t="s">
        <v>30</v>
      </c>
      <c r="C17" s="19"/>
      <c r="E17" s="27"/>
      <c r="F17" s="27"/>
      <c r="G17" s="18"/>
      <c r="H17" s="27"/>
      <c r="I17" s="27"/>
      <c r="J17" s="18"/>
      <c r="K17" s="27"/>
      <c r="L17" s="27"/>
    </row>
    <row r="18" spans="3:12" s="3" customFormat="1" ht="12.75">
      <c r="C18" s="18"/>
      <c r="E18" s="26"/>
      <c r="F18" s="26"/>
      <c r="G18" s="18"/>
      <c r="H18" s="26"/>
      <c r="I18" s="26"/>
      <c r="J18" s="18"/>
      <c r="K18" s="26"/>
      <c r="L18" s="26"/>
    </row>
    <row r="19" spans="1:12" s="3" customFormat="1" ht="12.75">
      <c r="A19" s="3" t="s">
        <v>9</v>
      </c>
      <c r="C19" s="18"/>
      <c r="E19" s="26"/>
      <c r="F19" s="26"/>
      <c r="G19" s="18"/>
      <c r="H19" s="26"/>
      <c r="I19" s="26"/>
      <c r="J19" s="18"/>
      <c r="K19" s="26"/>
      <c r="L19" s="26"/>
    </row>
    <row r="20" spans="2:12" s="3" customFormat="1" ht="12.75">
      <c r="B20" s="3" t="s">
        <v>8</v>
      </c>
      <c r="C20" s="19">
        <v>0.1</v>
      </c>
      <c r="E20" s="27">
        <v>7</v>
      </c>
      <c r="F20" s="27">
        <f>E20*C20</f>
        <v>0.7000000000000001</v>
      </c>
      <c r="G20" s="18"/>
      <c r="H20" s="27">
        <v>7</v>
      </c>
      <c r="I20" s="27">
        <f>H20*$C20</f>
        <v>0.7000000000000001</v>
      </c>
      <c r="J20" s="18"/>
      <c r="K20" s="27">
        <v>8</v>
      </c>
      <c r="L20" s="27">
        <f>K20*$C20</f>
        <v>0.8</v>
      </c>
    </row>
    <row r="21" spans="2:12" s="3" customFormat="1" ht="12.75">
      <c r="B21" s="3" t="s">
        <v>32</v>
      </c>
      <c r="C21" s="19">
        <v>0.1</v>
      </c>
      <c r="E21" s="27">
        <v>6</v>
      </c>
      <c r="F21" s="27">
        <f>E21*C21</f>
        <v>0.6000000000000001</v>
      </c>
      <c r="G21" s="18"/>
      <c r="H21" s="27">
        <v>8</v>
      </c>
      <c r="I21" s="27">
        <f>H21*$C21</f>
        <v>0.8</v>
      </c>
      <c r="J21" s="18"/>
      <c r="K21" s="27">
        <v>8</v>
      </c>
      <c r="L21" s="27">
        <f>K21*$C21</f>
        <v>0.8</v>
      </c>
    </row>
    <row r="22" spans="2:12" s="3" customFormat="1" ht="12.75">
      <c r="B22" s="3" t="s">
        <v>28</v>
      </c>
      <c r="C22" s="19"/>
      <c r="E22" s="27"/>
      <c r="F22" s="27"/>
      <c r="G22" s="18"/>
      <c r="H22" s="27"/>
      <c r="I22" s="27"/>
      <c r="J22" s="18"/>
      <c r="K22" s="27"/>
      <c r="L22" s="27"/>
    </row>
    <row r="23" spans="2:12" s="3" customFormat="1" ht="12.75">
      <c r="B23" s="3" t="s">
        <v>26</v>
      </c>
      <c r="C23" s="19"/>
      <c r="E23" s="27"/>
      <c r="F23" s="27"/>
      <c r="G23" s="18"/>
      <c r="H23" s="27"/>
      <c r="I23" s="27"/>
      <c r="J23" s="18"/>
      <c r="K23" s="27"/>
      <c r="L23" s="27"/>
    </row>
    <row r="24" spans="2:12" s="3" customFormat="1" ht="12.75">
      <c r="B24" s="3" t="s">
        <v>30</v>
      </c>
      <c r="C24" s="19"/>
      <c r="E24" s="27"/>
      <c r="F24" s="27"/>
      <c r="G24" s="18"/>
      <c r="H24" s="27"/>
      <c r="I24" s="27"/>
      <c r="J24" s="18"/>
      <c r="K24" s="27"/>
      <c r="L24" s="27"/>
    </row>
    <row r="25" spans="3:12" s="3" customFormat="1" ht="12.75">
      <c r="C25" s="18"/>
      <c r="E25" s="26"/>
      <c r="F25" s="26"/>
      <c r="G25" s="18"/>
      <c r="H25" s="26"/>
      <c r="I25" s="26"/>
      <c r="J25" s="18"/>
      <c r="K25" s="26"/>
      <c r="L25" s="26"/>
    </row>
    <row r="26" spans="1:12" s="3" customFormat="1" ht="12.75">
      <c r="A26" s="3" t="s">
        <v>10</v>
      </c>
      <c r="C26" s="18"/>
      <c r="E26" s="26"/>
      <c r="F26" s="26"/>
      <c r="G26" s="18"/>
      <c r="H26" s="26"/>
      <c r="I26" s="26"/>
      <c r="J26" s="18"/>
      <c r="K26" s="26"/>
      <c r="L26" s="26"/>
    </row>
    <row r="27" spans="2:12" s="3" customFormat="1" ht="12.75">
      <c r="B27" s="3" t="s">
        <v>11</v>
      </c>
      <c r="C27" s="19">
        <v>0.15</v>
      </c>
      <c r="E27" s="27">
        <v>8</v>
      </c>
      <c r="F27" s="27">
        <f>E27*C27</f>
        <v>1.2</v>
      </c>
      <c r="G27" s="18"/>
      <c r="H27" s="27">
        <v>8</v>
      </c>
      <c r="I27" s="27">
        <f>H27*$C27</f>
        <v>1.2</v>
      </c>
      <c r="J27" s="18"/>
      <c r="K27" s="27">
        <v>6</v>
      </c>
      <c r="L27" s="27">
        <f>K27*$C27</f>
        <v>0.8999999999999999</v>
      </c>
    </row>
    <row r="28" spans="2:12" s="3" customFormat="1" ht="12.75">
      <c r="B28" s="3" t="s">
        <v>12</v>
      </c>
      <c r="C28" s="19">
        <v>0.05</v>
      </c>
      <c r="E28" s="27">
        <v>8</v>
      </c>
      <c r="F28" s="27">
        <f>E28*C28</f>
        <v>0.4</v>
      </c>
      <c r="G28" s="18"/>
      <c r="H28" s="27">
        <v>8</v>
      </c>
      <c r="I28" s="27">
        <f>H28*$C28</f>
        <v>0.4</v>
      </c>
      <c r="J28" s="18"/>
      <c r="K28" s="27">
        <v>8</v>
      </c>
      <c r="L28" s="27">
        <f>K28*$C28</f>
        <v>0.4</v>
      </c>
    </row>
    <row r="29" ht="12.75">
      <c r="H29" s="29"/>
    </row>
    <row r="30" spans="1:12" ht="12.75">
      <c r="A30" t="s">
        <v>13</v>
      </c>
      <c r="C30" s="21">
        <f>SUM(C6:C10,C13:C17,C20:C24,C27:C28)</f>
        <v>1</v>
      </c>
      <c r="F30" s="30">
        <f>SUM(F6:F10,F13:F17,F20:F24,F27:F28)</f>
        <v>6.300000000000002</v>
      </c>
      <c r="H30" s="29"/>
      <c r="I30" s="31">
        <f>SUM(I6:I10,I13:I17,I20:I24,I27:I28)</f>
        <v>7.000000000000001</v>
      </c>
      <c r="K30" s="29"/>
      <c r="L30" s="30">
        <f>SUM(L6:L10,L13:L17,L20:L24,L27:L28)</f>
        <v>6.1</v>
      </c>
    </row>
    <row r="31" spans="1:19" ht="12.75">
      <c r="A31" t="s">
        <v>18</v>
      </c>
      <c r="C31" s="21">
        <v>1</v>
      </c>
      <c r="E31" s="29"/>
      <c r="F31" s="30">
        <f>10*F30/$I$30</f>
        <v>9</v>
      </c>
      <c r="H31" s="29"/>
      <c r="I31" s="30">
        <f>10*I30/$I$30</f>
        <v>10</v>
      </c>
      <c r="K31" s="29"/>
      <c r="L31" s="30">
        <f>10*L30/$I$30</f>
        <v>8.714285714285714</v>
      </c>
      <c r="R31" t="s">
        <v>34</v>
      </c>
      <c r="S31" s="34">
        <f>AVERAGE(F31,I31,L31,N31,P31)</f>
        <v>9.238095238095239</v>
      </c>
    </row>
    <row r="32" spans="1:19" ht="12.75">
      <c r="A32" t="s">
        <v>33</v>
      </c>
      <c r="C32" s="23"/>
      <c r="E32" s="29"/>
      <c r="F32" s="30">
        <f>STANDARDIZE(F31,$S$31,$S$32)</f>
        <v>-0.43193421279068595</v>
      </c>
      <c r="H32" s="29"/>
      <c r="I32" s="30">
        <f>STANDARDIZE(I31,$S$31,$S$32)</f>
        <v>1.3821894809301878</v>
      </c>
      <c r="K32" s="29"/>
      <c r="L32" s="30">
        <f>STANDARDIZE(L31,$S$31,$S$32)</f>
        <v>-0.9502552681395083</v>
      </c>
      <c r="N32" s="33"/>
      <c r="P32" s="33"/>
      <c r="R32" t="s">
        <v>35</v>
      </c>
      <c r="S32">
        <f>STDEVP(F31,I31,L31)</f>
        <v>0.5512303287042911</v>
      </c>
    </row>
    <row r="33" spans="3:12" ht="12.75">
      <c r="C33" s="22"/>
      <c r="E33" s="29"/>
      <c r="F33" s="29"/>
      <c r="H33" s="29"/>
      <c r="I33" s="29"/>
      <c r="K33" s="29"/>
      <c r="L33" s="29"/>
    </row>
    <row r="34" spans="1:12" ht="12.75">
      <c r="A34" t="s">
        <v>17</v>
      </c>
      <c r="C34" s="22"/>
      <c r="E34" s="29"/>
      <c r="F34" s="31">
        <v>310</v>
      </c>
      <c r="H34" s="29"/>
      <c r="I34" s="31">
        <v>345</v>
      </c>
      <c r="K34" s="29"/>
      <c r="L34" s="31">
        <v>375</v>
      </c>
    </row>
    <row r="35" spans="1:19" ht="12.75">
      <c r="A35" t="s">
        <v>14</v>
      </c>
      <c r="C35" s="21">
        <v>1</v>
      </c>
      <c r="E35" s="29"/>
      <c r="F35" s="30">
        <f>10*$F$34/($F$34+ABS($F$34-F34))</f>
        <v>10</v>
      </c>
      <c r="H35" s="29"/>
      <c r="I35" s="30">
        <f>10*$F$34/($F$34+ABS($F$34-I34))</f>
        <v>8.985507246376812</v>
      </c>
      <c r="K35" s="29"/>
      <c r="L35" s="30">
        <f>10*$F$34/($F$34+ABS($F$34-L34))</f>
        <v>8.266666666666667</v>
      </c>
      <c r="R35" t="s">
        <v>34</v>
      </c>
      <c r="S35" s="34">
        <f>AVERAGE(F35,I35,L35,N35,P35)</f>
        <v>9.084057971014493</v>
      </c>
    </row>
    <row r="36" spans="1:19" ht="12.75">
      <c r="A36" t="s">
        <v>36</v>
      </c>
      <c r="C36" s="23"/>
      <c r="E36" s="29"/>
      <c r="F36" s="30">
        <f>STANDARDIZE(F35,$S$35,$S$36)</f>
        <v>1.2881481141066136</v>
      </c>
      <c r="H36" s="29"/>
      <c r="I36" s="30">
        <f>STANDARDIZE(I35,$S$35,$S$36)</f>
        <v>-0.13859821480893914</v>
      </c>
      <c r="K36" s="29"/>
      <c r="L36" s="30">
        <f>STANDARDIZE(L35,$S$35,$S$36)</f>
        <v>-1.1495498992976745</v>
      </c>
      <c r="N36" s="33"/>
      <c r="P36" s="33"/>
      <c r="R36" t="s">
        <v>35</v>
      </c>
      <c r="S36">
        <f>STDEVP(F35,I35,L35)</f>
        <v>0.7110533477904846</v>
      </c>
    </row>
    <row r="37" spans="3:12" ht="12.75">
      <c r="C37" s="22"/>
      <c r="E37" s="29"/>
      <c r="F37" s="29"/>
      <c r="H37" s="29"/>
      <c r="I37" s="29"/>
      <c r="K37" s="29"/>
      <c r="L37" s="29"/>
    </row>
    <row r="38" spans="1:12" ht="12.75">
      <c r="A38" t="s">
        <v>19</v>
      </c>
      <c r="C38" s="21">
        <v>0.7</v>
      </c>
      <c r="E38" s="29"/>
      <c r="F38" s="31">
        <f>$C38*F31</f>
        <v>6.3</v>
      </c>
      <c r="H38" s="29"/>
      <c r="I38" s="31">
        <f>$C38*I31</f>
        <v>7</v>
      </c>
      <c r="K38" s="29"/>
      <c r="L38" s="31">
        <f>$C38*L31</f>
        <v>6.099999999999999</v>
      </c>
    </row>
    <row r="39" spans="1:12" ht="12.75">
      <c r="A39" t="s">
        <v>20</v>
      </c>
      <c r="C39" s="21">
        <f>C31-C38</f>
        <v>0.30000000000000004</v>
      </c>
      <c r="E39" s="29"/>
      <c r="F39" s="30">
        <f>$C39*F35</f>
        <v>3.0000000000000004</v>
      </c>
      <c r="H39" s="29"/>
      <c r="I39" s="30">
        <f>$C39*I35</f>
        <v>2.695652173913044</v>
      </c>
      <c r="K39" s="29"/>
      <c r="L39" s="30">
        <f>$C39*L35</f>
        <v>2.4800000000000004</v>
      </c>
    </row>
    <row r="40" spans="1:16" ht="12.75">
      <c r="A40" s="15" t="s">
        <v>21</v>
      </c>
      <c r="C40" s="23"/>
      <c r="E40" s="29"/>
      <c r="F40" s="32">
        <f>SUM(F38:F39)</f>
        <v>9.3</v>
      </c>
      <c r="H40" s="29"/>
      <c r="I40" s="32">
        <f>SUM(I38:I39)</f>
        <v>9.695652173913043</v>
      </c>
      <c r="K40" s="29"/>
      <c r="L40" s="32">
        <f>SUM(L38:L39)</f>
        <v>8.579999999999998</v>
      </c>
      <c r="N40" s="13"/>
      <c r="O40" s="13"/>
      <c r="P40" s="13"/>
    </row>
    <row r="41" spans="14:16" ht="12.75">
      <c r="N41" s="13"/>
      <c r="O41" s="13"/>
      <c r="P41" s="13"/>
    </row>
    <row r="42" spans="1:16" ht="12.75">
      <c r="A42" t="s">
        <v>37</v>
      </c>
      <c r="C42" s="21">
        <v>0.7</v>
      </c>
      <c r="E42" s="29"/>
      <c r="F42" s="36">
        <f>$C42*F32</f>
        <v>-0.30235394895348017</v>
      </c>
      <c r="H42" s="29"/>
      <c r="I42" s="36">
        <f>$C42*I32</f>
        <v>0.9675326366511314</v>
      </c>
      <c r="K42" s="29"/>
      <c r="L42" s="36">
        <f>$C42*L32</f>
        <v>-0.6651786876976558</v>
      </c>
      <c r="N42" s="29"/>
      <c r="O42" s="13"/>
      <c r="P42" s="29"/>
    </row>
    <row r="43" spans="1:16" ht="12.75">
      <c r="A43" t="s">
        <v>38</v>
      </c>
      <c r="C43" s="21">
        <f>C35-C42</f>
        <v>0.30000000000000004</v>
      </c>
      <c r="E43" s="29"/>
      <c r="F43" s="36">
        <f>$C43*F36</f>
        <v>0.3864444342319841</v>
      </c>
      <c r="H43" s="29"/>
      <c r="I43" s="36">
        <f>$C43*I36</f>
        <v>-0.04157946444268175</v>
      </c>
      <c r="K43" s="29"/>
      <c r="L43" s="36">
        <f>$C43*L36</f>
        <v>-0.3448649697893024</v>
      </c>
      <c r="N43" s="33"/>
      <c r="O43" s="13"/>
      <c r="P43" s="33"/>
    </row>
    <row r="44" spans="1:16" ht="12.75">
      <c r="A44" s="15" t="s">
        <v>39</v>
      </c>
      <c r="C44" s="23"/>
      <c r="E44" s="29"/>
      <c r="F44" s="37">
        <f>SUM(F42:F43)</f>
        <v>0.08409048527850393</v>
      </c>
      <c r="H44" s="29"/>
      <c r="I44" s="37">
        <f>SUM(I42:I43)</f>
        <v>0.9259531722084496</v>
      </c>
      <c r="K44" s="29"/>
      <c r="L44" s="37">
        <f>SUM(L42:L43)</f>
        <v>-1.0100436574869582</v>
      </c>
      <c r="N44" s="35"/>
      <c r="O44" s="13"/>
      <c r="P44" s="35"/>
    </row>
    <row r="45" spans="14:16" ht="12.75">
      <c r="N45" s="13"/>
      <c r="O45" s="13"/>
      <c r="P45" s="13"/>
    </row>
    <row r="46" spans="14:16" ht="12.75">
      <c r="N46" s="13"/>
      <c r="O46" s="13"/>
      <c r="P46" s="13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>
      <c r="E68"/>
    </row>
    <row r="69" ht="12.75"/>
    <row r="70" ht="12.75"/>
  </sheetData>
  <mergeCells count="3">
    <mergeCell ref="E3:F3"/>
    <mergeCell ref="H3:I3"/>
    <mergeCell ref="K3:L3"/>
  </mergeCells>
  <printOptions/>
  <pageMargins left="0.75" right="0.75" top="1" bottom="1" header="0.4921259845" footer="0.4921259845"/>
  <pageSetup fitToHeight="1" fitToWidth="1" horizontalDpi="600" verticalDpi="600" orientation="portrait" paperSize="9" scale="78" r:id="rId8"/>
  <drawing r:id="rId7"/>
  <legacyDrawing r:id="rId6"/>
  <oleObjects>
    <oleObject progId="Equation.3" shapeId="244417" r:id="rId1"/>
    <oleObject progId="Equation.3" shapeId="245728" r:id="rId2"/>
    <oleObject progId="Equation.3" shapeId="273162" r:id="rId3"/>
    <oleObject progId="Equation.3" shapeId="315668" r:id="rId4"/>
    <oleObject progId="Equation.3" shapeId="1137860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Suunnittelupalvelun hankinta</dc:title>
  <dc:subject>Arviointilomake</dc:subject>
  <dc:creator>Matti Tauriainen</dc:creator>
  <cp:keywords/>
  <dc:description/>
  <cp:lastModifiedBy> </cp:lastModifiedBy>
  <cp:lastPrinted>2002-05-16T16:28:48Z</cp:lastPrinted>
  <dcterms:created xsi:type="dcterms:W3CDTF">2002-04-30T10:13:15Z</dcterms:created>
  <dcterms:modified xsi:type="dcterms:W3CDTF">2007-04-10T05:12:16Z</dcterms:modified>
  <cp:category/>
  <cp:version/>
  <cp:contentType/>
  <cp:contentStatus/>
</cp:coreProperties>
</file>